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360" windowHeight="8730" activeTab="0"/>
  </bookViews>
  <sheets>
    <sheet name="IBP Rater" sheetId="1" r:id="rId1"/>
    <sheet name="Tables" sheetId="2" state="hidden" r:id="rId2"/>
    <sheet name="Log" sheetId="3" state="hidden" r:id="rId3"/>
    <sheet name="Null Zips" sheetId="4" state="hidden" r:id="rId4"/>
  </sheets>
  <definedNames>
    <definedName name="GKCYN">'Tables'!$T$49</definedName>
    <definedName name="_xlnm.Print_Area" localSheetId="0">'IBP Rater'!$B$2:$J$77</definedName>
  </definedNames>
  <calcPr fullCalcOnLoad="1"/>
</workbook>
</file>

<file path=xl/comments2.xml><?xml version="1.0" encoding="utf-8"?>
<comments xmlns="http://schemas.openxmlformats.org/spreadsheetml/2006/main">
  <authors>
    <author>jkinslow</author>
  </authors>
  <commentList>
    <comment ref="U3" authorId="0">
      <text>
        <r>
          <rPr>
            <b/>
            <sz val="9"/>
            <rFont val="Tahoma"/>
            <family val="2"/>
          </rPr>
          <t>jkinslow:</t>
        </r>
        <r>
          <rPr>
            <sz val="9"/>
            <rFont val="Tahoma"/>
            <family val="2"/>
          </rPr>
          <t xml:space="preserve">
rates were increased in CA to $40 &amp; $80 some time before 11/2007. In 11/2007 a filing accidently reduced the charges back to the original $25 &amp; $60. The approved rates as of 8/10/2010 are $25 and $60.  They will not be increased with the garage keepers filing currently going on.</t>
        </r>
      </text>
    </comment>
  </commentList>
</comments>
</file>

<file path=xl/sharedStrings.xml><?xml version="1.0" encoding="utf-8"?>
<sst xmlns="http://schemas.openxmlformats.org/spreadsheetml/2006/main" count="5301" uniqueCount="1287">
  <si>
    <t>ZIP PREFIX</t>
  </si>
  <si>
    <t>STATE</t>
  </si>
  <si>
    <t>STATE CODE</t>
  </si>
  <si>
    <t>RATING TERRITORYx</t>
  </si>
  <si>
    <t>NEW HAMPSIRE</t>
  </si>
  <si>
    <t>NH</t>
  </si>
  <si>
    <t>2</t>
  </si>
  <si>
    <t>VIRGINIA</t>
  </si>
  <si>
    <t>VA</t>
  </si>
  <si>
    <t>3</t>
  </si>
  <si>
    <t>005</t>
  </si>
  <si>
    <t>NEW YORK</t>
  </si>
  <si>
    <t>NY</t>
  </si>
  <si>
    <t>010</t>
  </si>
  <si>
    <t>MASSACHUSETTS</t>
  </si>
  <si>
    <t>MS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</si>
  <si>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</si>
  <si>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</si>
  <si>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</si>
  <si>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</si>
  <si>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</si>
  <si>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</si>
  <si>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</si>
  <si>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</si>
  <si>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</si>
  <si>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</si>
  <si>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</si>
  <si>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</si>
  <si>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</si>
  <si>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</si>
  <si>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</si>
  <si>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</si>
  <si>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</si>
  <si>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</si>
  <si>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RHODE ISLAND</t>
  </si>
  <si>
    <t>RI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</si>
  <si>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</si>
  <si>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</si>
  <si>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</si>
  <si>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</si>
  <si>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</si>
  <si>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</si>
  <si>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</si>
  <si>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</si>
  <si>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</si>
  <si>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</si>
  <si>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</si>
  <si>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MAINE</t>
  </si>
  <si>
    <t>ME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</si>
  <si>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</si>
  <si>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</si>
  <si>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</si>
  <si>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</si>
  <si>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</si>
  <si>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</si>
  <si>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</si>
  <si>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</si>
  <si>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</si>
  <si>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</si>
  <si>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</si>
  <si>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VERMONT</t>
  </si>
  <si>
    <t>VT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</si>
  <si>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</si>
  <si>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</si>
  <si>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</si>
  <si>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</si>
  <si>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</si>
  <si>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</si>
  <si>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</si>
  <si>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</si>
  <si>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</si>
  <si>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</si>
  <si>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CONNECTICUT</t>
  </si>
  <si>
    <t>CT</t>
  </si>
  <si>
    <t>061</t>
  </si>
  <si>
    <t>062</t>
  </si>
  <si>
    <t>063</t>
  </si>
  <si>
    <t>064</t>
  </si>
  <si>
    <t>065</t>
  </si>
  <si>
    <t>1</t>
  </si>
  <si>
    <t>066</t>
  </si>
  <si>
    <t>067</t>
  </si>
  <si>
    <t>068</t>
  </si>
  <si>
    <t>069</t>
  </si>
  <si>
    <t>070</t>
  </si>
  <si>
    <t>NEW JERSEY</t>
  </si>
  <si>
    <t>NJ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</si>
  <si>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</si>
  <si>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</si>
  <si>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</si>
  <si>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</si>
  <si>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</si>
  <si>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</si>
  <si>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</si>
  <si>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</si>
  <si>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</si>
  <si>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</si>
  <si>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</si>
  <si>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</si>
  <si>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</si>
  <si>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</si>
  <si>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</si>
  <si>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</si>
  <si>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</si>
  <si>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</si>
  <si>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</si>
  <si>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</si>
  <si>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</si>
  <si>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</si>
  <si>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</si>
  <si>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</si>
  <si>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</si>
  <si>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</si>
  <si>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</si>
  <si>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</si>
  <si>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</si>
  <si>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</si>
  <si>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</si>
  <si>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</si>
  <si>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</si>
  <si>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</si>
  <si>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</si>
  <si>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</si>
  <si>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</si>
  <si>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</si>
  <si>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</si>
  <si>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</si>
  <si>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</si>
  <si>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</si>
  <si>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</si>
  <si>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</si>
  <si>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</si>
  <si>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</si>
  <si>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</si>
  <si>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</si>
  <si>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</si>
  <si>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</si>
  <si>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</si>
  <si>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</si>
  <si>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</si>
  <si>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</si>
  <si>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</si>
  <si>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</si>
  <si>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</si>
  <si>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</si>
  <si>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</si>
  <si>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</si>
  <si>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</si>
  <si>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</si>
  <si>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</si>
  <si>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</si>
  <si>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</si>
  <si>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</si>
  <si>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</si>
  <si>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</si>
  <si>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</si>
  <si>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</si>
  <si>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PENNSYLVANIA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</si>
  <si>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</si>
  <si>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</si>
  <si>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</si>
  <si>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</si>
  <si>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</si>
  <si>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</si>
  <si>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</si>
  <si>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</si>
  <si>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</si>
  <si>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</si>
  <si>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</si>
  <si>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</si>
  <si>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</si>
  <si>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</si>
  <si>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</si>
  <si>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</si>
  <si>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</si>
  <si>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</si>
  <si>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</si>
  <si>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</si>
  <si>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</si>
  <si>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</si>
  <si>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</si>
  <si>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</si>
  <si>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</si>
  <si>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</si>
  <si>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</si>
  <si>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</si>
  <si>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</si>
  <si>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</si>
  <si>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</si>
  <si>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</si>
  <si>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</si>
  <si>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</si>
  <si>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</si>
  <si>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</si>
  <si>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</si>
  <si>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</si>
  <si>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</si>
  <si>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</si>
  <si>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</si>
  <si>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</si>
  <si>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</si>
  <si>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</si>
  <si>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</si>
  <si>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</si>
  <si>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</si>
  <si>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DELAWARE</t>
  </si>
  <si>
    <t>DE</t>
  </si>
  <si>
    <t>198</t>
  </si>
  <si>
    <t>199</t>
  </si>
  <si>
    <t>200</t>
  </si>
  <si>
    <t>D.C.</t>
  </si>
  <si>
    <t>DC</t>
  </si>
  <si>
    <t>201</t>
  </si>
  <si>
    <t>202</t>
  </si>
  <si>
    <t>203</t>
  </si>
  <si>
    <t>204</t>
  </si>
  <si>
    <t>205</t>
  </si>
  <si>
    <t>206</t>
  </si>
  <si>
    <t>MARYLAND</t>
  </si>
  <si>
    <t>MD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</si>
  <si>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</si>
  <si>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</si>
  <si>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</si>
  <si>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</si>
  <si>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</si>
  <si>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</si>
  <si>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</si>
  <si>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</si>
  <si>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</si>
  <si>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</si>
  <si>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</si>
  <si>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</si>
  <si>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</si>
  <si>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</si>
  <si>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</si>
  <si>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</si>
  <si>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</si>
  <si>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</si>
  <si>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</si>
  <si>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</si>
  <si>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</si>
  <si>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</si>
  <si>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</si>
  <si>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</si>
  <si>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</si>
  <si>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</si>
  <si>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</si>
  <si>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</si>
  <si>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</si>
  <si>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</si>
  <si>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</si>
  <si>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</si>
  <si>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</si>
  <si>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</si>
  <si>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</si>
  <si>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</si>
  <si>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</si>
  <si>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</si>
  <si>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</si>
  <si>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</si>
  <si>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WEST VIRGINIA</t>
  </si>
  <si>
    <t>WV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</si>
  <si>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</si>
  <si>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</si>
  <si>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</si>
  <si>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</si>
  <si>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</si>
  <si>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</si>
  <si>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</si>
  <si>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</si>
  <si>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</si>
  <si>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</si>
  <si>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</si>
  <si>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</si>
  <si>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</si>
  <si>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</si>
  <si>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</si>
  <si>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</si>
  <si>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</si>
  <si>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</si>
  <si>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</si>
  <si>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</si>
  <si>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</si>
  <si>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270</t>
  </si>
  <si>
    <t>NORTH CAROLINA</t>
  </si>
  <si>
    <t>NC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</si>
  <si>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</si>
  <si>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</si>
  <si>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</si>
  <si>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</si>
  <si>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</si>
  <si>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</si>
  <si>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</si>
  <si>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</si>
  <si>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</si>
  <si>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</si>
  <si>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</si>
  <si>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</si>
  <si>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</si>
  <si>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</si>
  <si>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</si>
  <si>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</si>
  <si>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</si>
  <si>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</si>
  <si>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</si>
  <si>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</si>
  <si>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SOUTH CAROLINA</t>
  </si>
  <si>
    <t>SC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</si>
  <si>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</si>
  <si>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</si>
  <si>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</si>
  <si>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</si>
  <si>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</si>
  <si>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</si>
  <si>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</si>
  <si>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</si>
  <si>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</si>
  <si>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</si>
  <si>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GEORGIA</t>
  </si>
  <si>
    <t>GA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</si>
  <si>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</si>
  <si>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</si>
  <si>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</si>
  <si>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</si>
  <si>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</si>
  <si>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</si>
  <si>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</si>
  <si>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</si>
  <si>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</si>
  <si>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</si>
  <si>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</si>
  <si>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</si>
  <si>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</si>
  <si>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</si>
  <si>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</si>
  <si>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</si>
  <si>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</si>
  <si>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</si>
  <si>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</si>
  <si>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</si>
  <si>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FLORIDA</t>
  </si>
  <si>
    <t>FL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</si>
  <si>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</si>
  <si>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</si>
  <si>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</si>
  <si>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</si>
  <si>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</si>
  <si>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</si>
  <si>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</si>
  <si>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</si>
  <si>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</si>
  <si>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</si>
  <si>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</si>
  <si>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</si>
  <si>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</si>
  <si>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</si>
  <si>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</si>
  <si>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</si>
  <si>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</si>
  <si>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</si>
  <si>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</si>
  <si>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341</t>
  </si>
  <si>
    <t>342</t>
  </si>
  <si>
    <t>344</t>
  </si>
  <si>
    <t>346</t>
  </si>
  <si>
    <t>347</t>
  </si>
  <si>
    <t>349</t>
  </si>
  <si>
    <t>350</t>
  </si>
  <si>
    <t>ALABAMA</t>
  </si>
  <si>
    <t>AL</t>
  </si>
  <si>
    <t>351</t>
  </si>
  <si>
    <t>352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</si>
  <si>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</si>
  <si>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</si>
  <si>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</si>
  <si>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</si>
  <si>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</si>
  <si>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</si>
  <si>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</si>
  <si>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</si>
  <si>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</si>
  <si>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</si>
  <si>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</si>
  <si>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</si>
  <si>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</si>
  <si>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</si>
  <si>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</si>
  <si>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</si>
  <si>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</si>
  <si>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TENNESSEE</t>
  </si>
  <si>
    <t>TN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</si>
  <si>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</si>
  <si>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</si>
  <si>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</si>
  <si>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</si>
  <si>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</si>
  <si>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</si>
  <si>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</si>
  <si>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</si>
  <si>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</si>
  <si>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</si>
  <si>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</si>
  <si>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</si>
  <si>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</si>
  <si>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</si>
  <si>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</si>
  <si>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</si>
  <si>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MISSISSIPPI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</si>
  <si>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</si>
  <si>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</si>
  <si>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</si>
  <si>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</si>
  <si>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</si>
  <si>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</si>
  <si>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</si>
  <si>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</si>
  <si>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</si>
  <si>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</si>
  <si>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</si>
  <si>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400</t>
  </si>
  <si>
    <t>KENTUCKY</t>
  </si>
  <si>
    <t>KY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</si>
  <si>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</si>
  <si>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</si>
  <si>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</si>
  <si>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</si>
  <si>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</si>
  <si>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</si>
  <si>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</si>
  <si>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</si>
  <si>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</si>
  <si>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</si>
  <si>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</si>
  <si>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</si>
  <si>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</si>
  <si>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</si>
  <si>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</si>
  <si>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</si>
  <si>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</si>
  <si>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</si>
  <si>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</si>
  <si>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</si>
  <si>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</si>
  <si>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</si>
  <si>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</si>
  <si>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</si>
  <si>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</si>
  <si>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</si>
  <si>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430</t>
  </si>
  <si>
    <t>OHIO</t>
  </si>
  <si>
    <t>OH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</si>
  <si>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</si>
  <si>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</si>
  <si>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</si>
  <si>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</si>
  <si>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</si>
  <si>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</si>
  <si>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</si>
  <si>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</si>
  <si>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</si>
  <si>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</si>
  <si>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</si>
  <si>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</si>
  <si>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</si>
  <si>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</si>
  <si>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</si>
  <si>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</si>
  <si>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</si>
  <si>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</si>
  <si>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</si>
  <si>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</si>
  <si>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</si>
  <si>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</si>
  <si>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</si>
  <si>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</si>
  <si>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</si>
  <si>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</si>
  <si>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</si>
  <si>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</si>
  <si>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</si>
  <si>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</si>
  <si>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INDIANA</t>
  </si>
  <si>
    <t>IN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</si>
  <si>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</si>
  <si>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</si>
  <si>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</si>
  <si>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</si>
  <si>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</si>
  <si>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</si>
  <si>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</si>
  <si>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</si>
  <si>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</si>
  <si>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</si>
  <si>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</si>
  <si>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</si>
  <si>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</si>
  <si>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</si>
  <si>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</si>
  <si>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</si>
  <si>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</si>
  <si>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</si>
  <si>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</si>
  <si>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</si>
  <si>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MICHIGAN</t>
  </si>
  <si>
    <t>MI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</si>
  <si>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</si>
  <si>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</si>
  <si>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</si>
  <si>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</si>
  <si>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</si>
  <si>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</si>
  <si>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</si>
  <si>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</si>
  <si>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</si>
  <si>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</si>
  <si>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</si>
  <si>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</si>
  <si>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</si>
  <si>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</si>
  <si>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</si>
  <si>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</si>
  <si>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</si>
  <si>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</si>
  <si>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</si>
  <si>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</si>
  <si>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IOWA</t>
  </si>
  <si>
    <t>IA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</si>
  <si>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</si>
  <si>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</si>
  <si>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</si>
  <si>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</si>
  <si>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</si>
  <si>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</si>
  <si>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</si>
  <si>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</si>
  <si>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</si>
  <si>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</si>
  <si>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</si>
  <si>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</si>
  <si>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</si>
  <si>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</si>
  <si>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</si>
  <si>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</si>
  <si>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</si>
  <si>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</si>
  <si>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</si>
  <si>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</si>
  <si>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</si>
  <si>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</si>
  <si>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</si>
  <si>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</si>
  <si>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</si>
  <si>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</si>
  <si>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WISCONSIN</t>
  </si>
  <si>
    <t>WI</t>
  </si>
  <si>
    <t>531</t>
  </si>
  <si>
    <t>532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</si>
  <si>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</si>
  <si>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</si>
  <si>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</si>
  <si>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</si>
  <si>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</si>
  <si>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</si>
  <si>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</si>
  <si>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</si>
  <si>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</si>
  <si>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</si>
  <si>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</si>
  <si>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</si>
  <si>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</si>
  <si>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</si>
  <si>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</si>
  <si>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</si>
  <si>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MINNESOTA</t>
  </si>
  <si>
    <t>MN</t>
  </si>
  <si>
    <t>551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</si>
  <si>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</si>
  <si>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</si>
  <si>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</si>
  <si>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</si>
  <si>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</si>
  <si>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</si>
  <si>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</si>
  <si>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</si>
  <si>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</si>
  <si>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</si>
  <si>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</si>
  <si>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</si>
  <si>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</si>
  <si>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</si>
  <si>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</si>
  <si>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</si>
  <si>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SOUTH DAKOTA</t>
  </si>
  <si>
    <t>SD</t>
  </si>
  <si>
    <t>571</t>
  </si>
  <si>
    <t>572</t>
  </si>
  <si>
    <t>573</t>
  </si>
  <si>
    <t>574</t>
  </si>
  <si>
    <t>575</t>
  </si>
  <si>
    <t>576</t>
  </si>
  <si>
    <t>577</t>
  </si>
  <si>
    <t>580</t>
  </si>
  <si>
    <t>NORTH DAKOTA</t>
  </si>
  <si>
    <t>ND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</si>
  <si>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</si>
  <si>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</si>
  <si>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</si>
  <si>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</si>
  <si>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</si>
  <si>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</si>
  <si>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</si>
  <si>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</si>
  <si>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</si>
  <si>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MONTANA</t>
  </si>
  <si>
    <t>MT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</si>
  <si>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</si>
  <si>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</si>
  <si>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</si>
  <si>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</si>
  <si>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</si>
  <si>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</si>
  <si>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</si>
  <si>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</si>
  <si>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</si>
  <si>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</si>
  <si>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ILLINOIS</t>
  </si>
  <si>
    <t>IL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</si>
  <si>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</si>
  <si>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</si>
  <si>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</si>
  <si>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</si>
  <si>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</si>
  <si>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</si>
  <si>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</si>
  <si>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</si>
  <si>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</si>
  <si>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</si>
  <si>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</si>
  <si>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</si>
  <si>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</si>
  <si>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</si>
  <si>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</si>
  <si>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</si>
  <si>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</si>
  <si>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</si>
  <si>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</si>
  <si>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</si>
  <si>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</si>
  <si>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</si>
  <si>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</si>
  <si>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</si>
  <si>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</si>
  <si>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</si>
  <si>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</si>
  <si>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</si>
  <si>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</si>
  <si>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MISSOURI</t>
  </si>
  <si>
    <t>MO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</si>
  <si>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</si>
  <si>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</si>
  <si>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</si>
  <si>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</si>
  <si>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</si>
  <si>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</si>
  <si>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</si>
  <si>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</si>
  <si>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</si>
  <si>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</si>
  <si>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</si>
  <si>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</si>
  <si>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</si>
  <si>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</si>
  <si>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</si>
  <si>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</si>
  <si>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</si>
  <si>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</si>
  <si>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</si>
  <si>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</si>
  <si>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</si>
  <si>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</si>
  <si>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</si>
  <si>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</si>
  <si>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</si>
  <si>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660</t>
  </si>
  <si>
    <t>KANSAS</t>
  </si>
  <si>
    <t>KS</t>
  </si>
  <si>
    <t>661</t>
  </si>
  <si>
    <t>662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</si>
  <si>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</si>
  <si>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</si>
  <si>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</si>
  <si>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</si>
  <si>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</si>
  <si>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</si>
  <si>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</si>
  <si>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</si>
  <si>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</si>
  <si>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</si>
  <si>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</si>
  <si>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</si>
  <si>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</si>
  <si>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</si>
  <si>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</si>
  <si>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</si>
  <si>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</si>
  <si>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NEBRASKA</t>
  </si>
  <si>
    <t>NE</t>
  </si>
  <si>
    <t>681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</si>
  <si>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</si>
  <si>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</si>
  <si>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</si>
  <si>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</si>
  <si>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</si>
  <si>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</si>
  <si>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</si>
  <si>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</si>
  <si>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</si>
  <si>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</si>
  <si>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</si>
  <si>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</si>
  <si>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LOUISIANA</t>
  </si>
  <si>
    <t>LA</t>
  </si>
  <si>
    <t>701</t>
  </si>
  <si>
    <t>703</t>
  </si>
  <si>
    <t>704</t>
  </si>
  <si>
    <t>705</t>
  </si>
  <si>
    <t>706</t>
  </si>
  <si>
    <t>707</t>
  </si>
  <si>
    <t>708</t>
  </si>
  <si>
    <t>710</t>
  </si>
  <si>
    <t>711</t>
  </si>
  <si>
    <t>712</t>
  </si>
  <si>
    <t>713</t>
  </si>
  <si>
    <t>714</t>
  </si>
  <si>
    <t>716</t>
  </si>
  <si>
    <t>ARKANSAS</t>
  </si>
  <si>
    <t>AR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</si>
  <si>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</si>
  <si>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</si>
  <si>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</si>
  <si>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</si>
  <si>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</si>
  <si>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</si>
  <si>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</si>
  <si>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</si>
  <si>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</si>
  <si>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</si>
  <si>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</si>
  <si>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</si>
  <si>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</si>
  <si>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</si>
  <si>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OKLAHOMA</t>
  </si>
  <si>
    <t>OK</t>
  </si>
  <si>
    <t>731</t>
  </si>
  <si>
    <t>733</t>
  </si>
  <si>
    <t>TEXAS</t>
  </si>
  <si>
    <t>TX</t>
  </si>
  <si>
    <t>734</t>
  </si>
  <si>
    <t>735</t>
  </si>
  <si>
    <t>736</t>
  </si>
  <si>
    <t>737</t>
  </si>
  <si>
    <t>738</t>
  </si>
  <si>
    <t>739</t>
  </si>
  <si>
    <t>740</t>
  </si>
  <si>
    <t>741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</si>
  <si>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</si>
  <si>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</si>
  <si>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</si>
  <si>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</si>
  <si>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</si>
  <si>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</si>
  <si>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</si>
  <si>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</si>
  <si>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</si>
  <si>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</si>
  <si>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</si>
  <si>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</si>
  <si>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</si>
  <si>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</si>
  <si>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</si>
  <si>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</si>
  <si>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</si>
  <si>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</si>
  <si>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</si>
  <si>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</si>
  <si>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</si>
  <si>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</si>
  <si>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</si>
  <si>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</si>
  <si>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</si>
  <si>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</si>
  <si>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</si>
  <si>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</si>
  <si>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</si>
  <si>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</si>
  <si>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</si>
  <si>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</si>
  <si>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</si>
  <si>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</si>
  <si>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</si>
  <si>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</si>
  <si>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</si>
  <si>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</si>
  <si>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</si>
  <si>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</si>
  <si>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</si>
  <si>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</si>
  <si>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</si>
  <si>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</si>
  <si>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</si>
  <si>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</si>
  <si>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</si>
  <si>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</si>
  <si>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</si>
  <si>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</si>
  <si>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</si>
  <si>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</si>
  <si>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</si>
  <si>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</si>
  <si>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</si>
  <si>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</si>
  <si>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</si>
  <si>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COLORADO</t>
  </si>
  <si>
    <t>CO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</si>
  <si>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</si>
  <si>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</si>
  <si>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</si>
  <si>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</si>
  <si>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</si>
  <si>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</si>
  <si>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</si>
  <si>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</si>
  <si>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</si>
  <si>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</si>
  <si>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</si>
  <si>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</si>
  <si>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</si>
  <si>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</si>
  <si>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</si>
  <si>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</si>
  <si>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820</t>
  </si>
  <si>
    <t>WYOMING</t>
  </si>
  <si>
    <t>WY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</si>
  <si>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</si>
  <si>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</si>
  <si>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</si>
  <si>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</si>
  <si>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</si>
  <si>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</si>
  <si>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</si>
  <si>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</si>
  <si>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</si>
  <si>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</si>
  <si>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</si>
  <si>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</si>
  <si>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IDAHO</t>
  </si>
  <si>
    <t>ID</t>
  </si>
  <si>
    <t>833</t>
  </si>
  <si>
    <t>834</t>
  </si>
  <si>
    <t>835</t>
  </si>
  <si>
    <t>836</t>
  </si>
  <si>
    <t>837</t>
  </si>
  <si>
    <t>838</t>
  </si>
  <si>
    <t>840</t>
  </si>
  <si>
    <t>UTAH</t>
  </si>
  <si>
    <t>UT</t>
  </si>
  <si>
    <t>841</t>
  </si>
  <si>
    <t>842</t>
  </si>
  <si>
    <t>843</t>
  </si>
  <si>
    <t>844</t>
  </si>
  <si>
    <t>845</t>
  </si>
  <si>
    <t>846</t>
  </si>
  <si>
    <t>847</t>
  </si>
  <si>
    <t>850</t>
  </si>
  <si>
    <t>ARIZONA</t>
  </si>
  <si>
    <t>AZ</t>
  </si>
  <si>
    <t>852</t>
  </si>
  <si>
    <t>853</t>
  </si>
  <si>
    <t>855</t>
  </si>
  <si>
    <t>856</t>
  </si>
  <si>
    <t>857</t>
  </si>
  <si>
    <t>859</t>
  </si>
  <si>
    <t>860</t>
  </si>
  <si>
    <t>863</t>
  </si>
  <si>
    <t>864</t>
  </si>
  <si>
    <t>865</t>
  </si>
  <si>
    <t>870</t>
  </si>
  <si>
    <t>NEW MEXICO</t>
  </si>
  <si>
    <t>NM</t>
  </si>
  <si>
    <t>871</t>
  </si>
  <si>
    <t>872</t>
  </si>
  <si>
    <t>873</t>
  </si>
  <si>
    <t>874</t>
  </si>
  <si>
    <t>875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</si>
  <si>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</si>
  <si>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</si>
  <si>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</si>
  <si>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</si>
  <si>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</si>
  <si>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</si>
  <si>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</si>
  <si>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</si>
  <si>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</si>
  <si>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889</t>
  </si>
  <si>
    <t>NEVADA</t>
  </si>
  <si>
    <t>NV</t>
  </si>
  <si>
    <t>890</t>
  </si>
  <si>
    <t>891</t>
  </si>
  <si>
    <t>893</t>
  </si>
  <si>
    <t>894</t>
  </si>
  <si>
    <t>895</t>
  </si>
  <si>
    <t>897</t>
  </si>
  <si>
    <t>898</t>
  </si>
  <si>
    <t>900</t>
  </si>
  <si>
    <t>CALIFORNIA</t>
  </si>
  <si>
    <t>CA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</si>
  <si>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</si>
  <si>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</si>
  <si>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</si>
  <si>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</si>
  <si>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</si>
  <si>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</si>
  <si>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</si>
  <si>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</si>
  <si>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</si>
  <si>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</si>
  <si>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</si>
  <si>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</si>
  <si>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</si>
  <si>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</si>
  <si>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</si>
  <si>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</si>
  <si>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</si>
  <si>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</si>
  <si>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</si>
  <si>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</si>
  <si>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</si>
  <si>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</si>
  <si>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</si>
  <si>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</si>
  <si>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</si>
  <si>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</si>
  <si>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</si>
  <si>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</si>
  <si>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</si>
  <si>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</si>
  <si>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</si>
  <si>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</si>
  <si>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</si>
  <si>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</si>
  <si>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</si>
  <si>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</si>
  <si>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</si>
  <si>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</si>
  <si>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</si>
  <si>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</si>
  <si>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</si>
  <si>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</si>
  <si>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</si>
  <si>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</si>
  <si>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</si>
  <si>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</si>
  <si>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</si>
  <si>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</si>
  <si>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</si>
  <si>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</si>
  <si>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</si>
  <si>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</si>
  <si>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</si>
  <si>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</si>
  <si>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</si>
  <si>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</si>
  <si>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</si>
  <si>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</si>
  <si>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</si>
  <si>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967</t>
  </si>
  <si>
    <t>HAWAII</t>
  </si>
  <si>
    <t>HI</t>
  </si>
  <si>
    <t>968</t>
  </si>
  <si>
    <t>970</t>
  </si>
  <si>
    <t>OREGON</t>
  </si>
  <si>
    <t>OR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</si>
  <si>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</si>
  <si>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</si>
  <si>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</si>
  <si>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</si>
  <si>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</si>
  <si>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</si>
  <si>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</si>
  <si>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</si>
  <si>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</si>
  <si>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</si>
  <si>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WASHINGTON</t>
  </si>
  <si>
    <t>WA</t>
  </si>
  <si>
    <t>981</t>
  </si>
  <si>
    <t>982</t>
  </si>
  <si>
    <t>983</t>
  </si>
  <si>
    <t>984</t>
  </si>
  <si>
    <t>985</t>
  </si>
  <si>
    <t>986</t>
  </si>
  <si>
    <t>988</t>
  </si>
  <si>
    <t>989</t>
  </si>
  <si>
    <t>990</t>
  </si>
  <si>
    <t>991</t>
  </si>
  <si>
    <t>992</t>
  </si>
  <si>
    <t>993</t>
  </si>
  <si>
    <t>994</t>
  </si>
  <si>
    <t>995</t>
  </si>
  <si>
    <t>ALASKA</t>
  </si>
  <si>
    <t>AK</t>
  </si>
  <si>
    <t>996</t>
  </si>
  <si>
    <t>997</t>
  </si>
  <si>
    <t>998</t>
  </si>
  <si>
    <t>999</t>
  </si>
  <si>
    <t>INDEX</t>
  </si>
  <si>
    <t>Applicant's Name:</t>
  </si>
  <si>
    <t>Zip Code:</t>
  </si>
  <si>
    <t>LOCATION DATA:</t>
  </si>
  <si>
    <t>State Code:</t>
  </si>
  <si>
    <t xml:space="preserve"> </t>
  </si>
  <si>
    <t>Territory:</t>
  </si>
  <si>
    <t>Rate Class:</t>
  </si>
  <si>
    <t>CLASS</t>
  </si>
  <si>
    <t>TYPE OF BUSINESS</t>
  </si>
  <si>
    <t>RATE GROUP</t>
  </si>
  <si>
    <t>ACCOUNTING SERVICE</t>
  </si>
  <si>
    <t>B</t>
  </si>
  <si>
    <t/>
  </si>
  <si>
    <t>BOOK/MAGAZINE DISTRIBUTOR</t>
  </si>
  <si>
    <t>UPHOLSTERER</t>
  </si>
  <si>
    <t>A</t>
  </si>
  <si>
    <t>Z</t>
  </si>
  <si>
    <t>MODELS</t>
  </si>
  <si>
    <t>PROFESSIONAL SPEAKERS</t>
  </si>
  <si>
    <t>TRAVEL AGENT</t>
  </si>
  <si>
    <t>AUDITOR</t>
  </si>
  <si>
    <t>BALLOON ART</t>
  </si>
  <si>
    <t>CANDLE SALES, EXCLUDING SALES OF CANDLES MADE BY INDIVIDUALS</t>
  </si>
  <si>
    <t>CELL PHONE/PAGER SALES</t>
  </si>
  <si>
    <t>BOOKBINDING</t>
  </si>
  <si>
    <t>DATABASE MANAGEMENT</t>
  </si>
  <si>
    <t>EMBROIDERY</t>
  </si>
  <si>
    <t>INTERIOR WINDOW TREATMENTS</t>
  </si>
  <si>
    <t>MONOGRAMMING</t>
  </si>
  <si>
    <t>NOTARIES</t>
  </si>
  <si>
    <t>PAPER GOODS</t>
  </si>
  <si>
    <t>PREPAID CALLING CARD VENDOR, EXCLUDING SALES FROM VENDING MACHINES</t>
  </si>
  <si>
    <t>SIGN PAINTING</t>
  </si>
  <si>
    <t>STENCILING</t>
  </si>
  <si>
    <t>BOOKKEEPING SERVICE</t>
  </si>
  <si>
    <t>TAX PREPERATION</t>
  </si>
  <si>
    <t>WEBSITE DESIGNER</t>
  </si>
  <si>
    <t>CANDY NUT/CONFECTIONS</t>
  </si>
  <si>
    <t>CERAMICS</t>
  </si>
  <si>
    <t>CLOWNS, MAGICIANS, ENTERTAINERS EXCLUDING BANDS &amp; DISC JOCKEYS</t>
  </si>
  <si>
    <t>COMPUTER CONSULTANTS AND TRAINERS WHO ARE NOT INVOLVED IN DEVELOPMENT OF CUSTOM APPLICATIONS/PROGRAM</t>
  </si>
  <si>
    <t>COMPUTER REPAIR</t>
  </si>
  <si>
    <t>COMPUTER SERVICE BUREAU</t>
  </si>
  <si>
    <t>COSMETIC SALES (AVON, MARY KAY, ETC.)</t>
  </si>
  <si>
    <t>ADJUSTER (PUBLIC OR INDEPENDENT CLAIM ADJUSTER)</t>
  </si>
  <si>
    <t>CRAFTS, EXCLUDING MANUFACTURING/DISTRIBUTION OF CANDLES MADE BY INDIVIDUALS</t>
  </si>
  <si>
    <t>DESKTOP PUBLISHING</t>
  </si>
  <si>
    <t>DRAFTSMAN</t>
  </si>
  <si>
    <t>ENGRAVING</t>
  </si>
  <si>
    <t>EXPERT WITNESS CONSULTANTS</t>
  </si>
  <si>
    <t>FINANCIAL PLANNING, EXCLUDING DISCRETIONARY TRADING AUTHORITY AND/OR ACCESS TO CUSTOMER'S FUNDS</t>
  </si>
  <si>
    <t>FLORAL ARRANGEMENT</t>
  </si>
  <si>
    <t>FOOD BROKER</t>
  </si>
  <si>
    <t>FOOD SUPPLEMENTS/VITAMINS</t>
  </si>
  <si>
    <t>ANTIQUE GALLERY/SHOP</t>
  </si>
  <si>
    <t>GIFT DELIVERY SERVICE (BALLOONS, GIFT BASKETS, ETC.)</t>
  </si>
  <si>
    <t>GIFT SHOP, EXCLUDING MANUFACTURING/DISTRIBUTION OF CANDLES MADE BY INDIVIDUALS</t>
  </si>
  <si>
    <t>GLASSWARE</t>
  </si>
  <si>
    <t>GRAPHIC ARTIST/DESIGNER</t>
  </si>
  <si>
    <t>HANDICRAFTS, EXCLUDING MANUFACTURING/DISTRIBUTION OF CANDLES MADE BY INDIVIDUALS</t>
  </si>
  <si>
    <t>HOBBY &amp; MODEL SUPPLIES, EXCLUDING EXPLOSIVES AND PROPELLENTS</t>
  </si>
  <si>
    <t>HOUSEHOLD PRODUCTS (AMWAY, FULLER BRUSH, SHAKLEE, ETC.)</t>
  </si>
  <si>
    <t>INTERIOR DECORATING</t>
  </si>
  <si>
    <t>JEWELRY (COSTUME)</t>
  </si>
  <si>
    <t>KITCHEN SUPPLIES (TUPPERWARE, ETC.)</t>
  </si>
  <si>
    <t>APPRAISAL SERVICE</t>
  </si>
  <si>
    <t>LADIES/GIRLS CLOTHING, ACCESSORIES</t>
  </si>
  <si>
    <t>LINGERIE</t>
  </si>
  <si>
    <t>LEATHER GOODS</t>
  </si>
  <si>
    <t>AMSOIL</t>
  </si>
  <si>
    <t>MENS/BOYS CLOTHING, ACCESSORIES</t>
  </si>
  <si>
    <t>PERSONAL CARE PRODUCTS</t>
  </si>
  <si>
    <t>PHOTOGRAPHER/PHOTOGRAPHY STUDIO</t>
  </si>
  <si>
    <t>PRINTER</t>
  </si>
  <si>
    <t>PUBLISHER</t>
  </si>
  <si>
    <t>RELIGIOUS GOODS</t>
  </si>
  <si>
    <t>ART GALLERY/ART STUDIO</t>
  </si>
  <si>
    <t>SECRETARIAL SERVICE</t>
  </si>
  <si>
    <t>SHOE REPAIR</t>
  </si>
  <si>
    <t>STATIONERY</t>
  </si>
  <si>
    <t>TAILORING, ALTERATIONS, SEAMSTRESSES</t>
  </si>
  <si>
    <t>TELEMARKETING, TELEPHONE SOLICITATION</t>
  </si>
  <si>
    <t>TRANSCRIBING, COURT REPORTERS</t>
  </si>
  <si>
    <t>TROPHY SALES</t>
  </si>
  <si>
    <t>VIDEOTAPING, DUBBING, EDITING</t>
  </si>
  <si>
    <t>WEDDING CAKE AND/OR COOKIE SALES</t>
  </si>
  <si>
    <t>ARTIST SUPPLIES</t>
  </si>
  <si>
    <t>WOOD PRODUCTS EXCLUDING TOYS AND FURNITURE MANUFACTURING</t>
  </si>
  <si>
    <t>WORD PROCESSING</t>
  </si>
  <si>
    <t>WRITERS/AUTHORS</t>
  </si>
  <si>
    <t>ABSTRACTING &amp; INDEXING SERVICE</t>
  </si>
  <si>
    <t>EDITORIAL SERVICE/PROOFREADERS</t>
  </si>
  <si>
    <t>INFORMATION SEARCH RETRIEVAL</t>
  </si>
  <si>
    <t>BILLING SERVICE</t>
  </si>
  <si>
    <t>MEDICAL CLAIMS PROCESSING</t>
  </si>
  <si>
    <t>PROFESSIONAL ORGANIZER</t>
  </si>
  <si>
    <t>RUBBER STAMP BUSINESS</t>
  </si>
  <si>
    <t>BAKERIES</t>
  </si>
  <si>
    <t>TEACHERS/TUTORS EXCEPT SPORTS, PHYSICAL EDUCATION, INDUSTRIAL OR MARTIAL ARTS</t>
  </si>
  <si>
    <t>ADVERTISING SPECIALTY ITEMS SALES</t>
  </si>
  <si>
    <t>AUCTIONEER</t>
  </si>
  <si>
    <t>CAMERA/PHOTOGRAPHY SALES OR REPAIR</t>
  </si>
  <si>
    <t>CLOCK OR WATCH REPAIRS</t>
  </si>
  <si>
    <t>HEARING AID SALES</t>
  </si>
  <si>
    <t>INSURANCE AGENT</t>
  </si>
  <si>
    <t>LOAN ORIGINATION SERVICE</t>
  </si>
  <si>
    <t>LOCKSMITH</t>
  </si>
  <si>
    <t>MARKET RESEARCH</t>
  </si>
  <si>
    <t>BARBER SUPPLIES</t>
  </si>
  <si>
    <t>MUSICAL INSTRUMENT SALES/REPAIR</t>
  </si>
  <si>
    <t>PAY TELEPHONE PROVIDER</t>
  </si>
  <si>
    <t>PERSONALIZED BOOKS &amp; GIFTS</t>
  </si>
  <si>
    <t>REAL ESTATE AGENT</t>
  </si>
  <si>
    <t>RESUME SERVICE</t>
  </si>
  <si>
    <t>TELEPHONE ANSWERING SERVICE/VOICEMAIL</t>
  </si>
  <si>
    <t>TONER CARTRIDGE RECHARGING</t>
  </si>
  <si>
    <t>TRANSLATOR</t>
  </si>
  <si>
    <t>VIDEO &amp; MUSIC SALES/RENTAL</t>
  </si>
  <si>
    <t>WEDDING &amp; PARTY PLANNERS</t>
  </si>
  <si>
    <t>BEAUTY SUPPLIES</t>
  </si>
  <si>
    <t>WINDSHIELD REPAIR</t>
  </si>
  <si>
    <t>CALLIGRAPHY</t>
  </si>
  <si>
    <t>CAR DETAILER</t>
  </si>
  <si>
    <t>COMPUTER SALES</t>
  </si>
  <si>
    <t>INVENTORY CONTROL SPECIALISTS</t>
  </si>
  <si>
    <t>OFFICE SUPPLIES VENDOR</t>
  </si>
  <si>
    <t>PERSONAL FITNESS TRAINER</t>
  </si>
  <si>
    <t>TAXIDERMIST</t>
  </si>
  <si>
    <t>TV/VCR REPAIR</t>
  </si>
  <si>
    <t>CONKER</t>
  </si>
  <si>
    <t>Rate Group:</t>
  </si>
  <si>
    <t>Business Liability Limits:</t>
  </si>
  <si>
    <t>Rating Class</t>
  </si>
  <si>
    <t>State, ZIP, Territory</t>
  </si>
  <si>
    <t>OPTIONAL COVERAGES:</t>
  </si>
  <si>
    <t>LIMIT OR</t>
  </si>
  <si>
    <t xml:space="preserve">EXPOSURE </t>
  </si>
  <si>
    <t>BASE</t>
  </si>
  <si>
    <t>RATE PER $100</t>
  </si>
  <si>
    <t>OR FLAT RATE</t>
  </si>
  <si>
    <t>ADDITIONAL</t>
  </si>
  <si>
    <t>PREMIUM</t>
  </si>
  <si>
    <t>COVERAGE (in excess of $5,000 included in base rate,</t>
  </si>
  <si>
    <t>ADDITIONAL BUSINESS PERSONAL PROPERTY (BPP)</t>
  </si>
  <si>
    <t>Base Rate:</t>
  </si>
  <si>
    <t>Increased Liability Limits</t>
  </si>
  <si>
    <t>Additional BPP</t>
  </si>
  <si>
    <t>ADDITIONAL INSURED (charge per each additional insured)</t>
  </si>
  <si>
    <t>INCREASED LIMIT OF LIABILITY</t>
  </si>
  <si>
    <t>Money &amp; Securities Coverage:</t>
  </si>
  <si>
    <t>Money &amp; Securities</t>
  </si>
  <si>
    <t>$1,000/$1,000</t>
  </si>
  <si>
    <t>MONEY &amp; SECURITIES</t>
  </si>
  <si>
    <t>$2,000/$1,000</t>
  </si>
  <si>
    <t>$3,000/$1,000</t>
  </si>
  <si>
    <t>$4,000/$1,000</t>
  </si>
  <si>
    <t>$5,000/$2,000</t>
  </si>
  <si>
    <t>$7,500/$2,000</t>
  </si>
  <si>
    <t>PREMIUM TOTAL (Base Rate + Additional Premium)</t>
  </si>
  <si>
    <t>COVERAGE FOR CERTIFIED ACTS OF TERRORISM</t>
  </si>
  <si>
    <t>FINAL TOTAL (Premium Total + Terrorism Charge)</t>
  </si>
  <si>
    <t>Terrorism Charge</t>
  </si>
  <si>
    <t>1LA</t>
  </si>
  <si>
    <t>1NY</t>
  </si>
  <si>
    <t>1NJ</t>
  </si>
  <si>
    <t>Additional Insureds:</t>
  </si>
  <si>
    <t>x</t>
  </si>
  <si>
    <t>=</t>
  </si>
  <si>
    <t>@</t>
  </si>
  <si>
    <t>RLI INSURANCE COMPANY</t>
  </si>
  <si>
    <t>Reject Terrorism Coverage?:</t>
  </si>
  <si>
    <t>Reject Terrorism?</t>
  </si>
  <si>
    <t>No</t>
  </si>
  <si>
    <t>BPP, EDP COVERAGE</t>
  </si>
  <si>
    <t>DOLLAR AMOUNT</t>
  </si>
  <si>
    <t>771</t>
  </si>
  <si>
    <t>$0/$0</t>
  </si>
  <si>
    <t>1CA</t>
  </si>
  <si>
    <t>398</t>
  </si>
  <si>
    <t>399</t>
  </si>
  <si>
    <t>569</t>
  </si>
  <si>
    <t>419</t>
  </si>
  <si>
    <t>MA</t>
  </si>
  <si>
    <t>PA</t>
  </si>
  <si>
    <t>Old Base Rate</t>
  </si>
  <si>
    <t>New Base Rate</t>
  </si>
  <si>
    <t>Lookup</t>
  </si>
  <si>
    <t>Territory 1</t>
  </si>
  <si>
    <t>Territory 2</t>
  </si>
  <si>
    <t>Territory 3</t>
  </si>
  <si>
    <t>DRY FOOD PRODUCTS/MIXES VENDOR</t>
  </si>
  <si>
    <t>GAMES/PUZZLES VENDOR</t>
  </si>
  <si>
    <t>FURNITURE REFINISHERS</t>
  </si>
  <si>
    <t>SEED SALES</t>
  </si>
  <si>
    <t>VINYL/LEATHER REPAIR</t>
  </si>
  <si>
    <t>NEWSPAPER/MAGAZINE/BOOK DELIVERY</t>
  </si>
  <si>
    <t>SCRAP BOOKING</t>
  </si>
  <si>
    <t>PRIOR EXCLUSION</t>
  </si>
  <si>
    <t>Zip Code Prefix</t>
  </si>
  <si>
    <t>PICTURE FRAMING</t>
  </si>
  <si>
    <t>The Basic Plan (base rate) includes: $5,000 Business Personal Property on premises or temporarily off premises, $300,000 Business Liability, Business Income,</t>
  </si>
  <si>
    <t>Jewelry &amp; Watches</t>
  </si>
  <si>
    <t>BARBERS</t>
  </si>
  <si>
    <t>BEAUTICIANS</t>
  </si>
  <si>
    <t>DANCE INSTRUCTORS</t>
  </si>
  <si>
    <t>GENEALOGISTS</t>
  </si>
  <si>
    <t>PERSONAL IMAGE CONSULTANTS</t>
  </si>
  <si>
    <t>PET SITTERS</t>
  </si>
  <si>
    <t>RESIDENTIAL INSPECTION SERVICES</t>
  </si>
  <si>
    <t>RETAIL TOY SALES</t>
  </si>
  <si>
    <t>WOODEN FURNITURE CRAFTERS</t>
  </si>
  <si>
    <t>$10,000/$5,000</t>
  </si>
  <si>
    <t>None</t>
  </si>
  <si>
    <t xml:space="preserve">Business Personal Property (BPP) Amount: </t>
  </si>
  <si>
    <t>LOCATION 2 BUSINESS PERSONAL PROPERTY (BPP)</t>
  </si>
  <si>
    <t>Location 1 &amp; 2.)</t>
  </si>
  <si>
    <t>2nd Location BPP COVERAGE</t>
  </si>
  <si>
    <t>Location 2 Business Personal Property Amount:</t>
  </si>
  <si>
    <t>OFFICE NOC</t>
  </si>
  <si>
    <t>Identity Fraud Expense ($25,000 limit):</t>
  </si>
  <si>
    <t>Rates are only for state specified above.</t>
  </si>
  <si>
    <t>2) Maximum number of vehicles in your care, custody,</t>
  </si>
  <si>
    <t xml:space="preserve">    and control at any one time at any location?</t>
  </si>
  <si>
    <t>Identity Fraud Expense</t>
  </si>
  <si>
    <t># locations for garagekeepers coverage</t>
  </si>
  <si>
    <t># vehicle at loaction at one time</t>
  </si>
  <si>
    <t>garagekeeper limit</t>
  </si>
  <si>
    <t>IDENTITY FRAUD</t>
  </si>
  <si>
    <t>(per location)</t>
  </si>
  <si>
    <t>Coverage Option:</t>
  </si>
  <si>
    <t>Number of Locations:</t>
  </si>
  <si>
    <t>Calculated Premium Charge - GKLL Combined Comprehensive and Collision</t>
  </si>
  <si>
    <t xml:space="preserve">State/Territory   </t>
  </si>
  <si>
    <t>Legal Liability</t>
  </si>
  <si>
    <t>Direct Excess</t>
  </si>
  <si>
    <t>Direct Primary</t>
  </si>
  <si>
    <t>limit</t>
  </si>
  <si>
    <t>coverage</t>
  </si>
  <si>
    <t>State(vlookup code)</t>
  </si>
  <si>
    <t>Premium</t>
  </si>
  <si>
    <t>DISTRICT OF COLUMBIA</t>
  </si>
  <si>
    <t>NEW HAMPSHIRE</t>
  </si>
  <si>
    <t>BEVERAGE VENDOR</t>
  </si>
  <si>
    <t>DESSERT VENDORS</t>
  </si>
  <si>
    <t>DJ'S</t>
  </si>
  <si>
    <t>ENERGY PROVIDER</t>
  </si>
  <si>
    <t>PLANT CARE AND SALES</t>
  </si>
  <si>
    <t>FOOD/PRODUCT DEMONSTRATOR</t>
  </si>
  <si>
    <t>HOT DOG/PRETZEL VENDORS</t>
  </si>
  <si>
    <t>PET ACCESSORIES</t>
  </si>
  <si>
    <t>VINYL LETTERING</t>
  </si>
  <si>
    <t>RETAIL STORE NOC</t>
  </si>
  <si>
    <t>State</t>
  </si>
  <si>
    <t>Group #</t>
  </si>
  <si>
    <t>Home Business Insurance Rating Worksheet</t>
  </si>
  <si>
    <t>Garagekeeper's Coverage</t>
  </si>
  <si>
    <t>4) Garagekeeper's Coverage Option?</t>
  </si>
  <si>
    <t>3) Garagekeeper's Limit?</t>
  </si>
  <si>
    <t>1) Number of locations for garagekeeper's coverage?</t>
  </si>
  <si>
    <t>GARAGEKEEPER'S</t>
  </si>
  <si>
    <t>Please provide the following information if Garagekeeper's Coverage is selected:</t>
  </si>
  <si>
    <t>851</t>
  </si>
  <si>
    <t>Note: Also used for FL, but no GK in FL so it is not included in the look up list.</t>
  </si>
  <si>
    <t>Yes</t>
  </si>
  <si>
    <t>Jewelry &amp; Watches Coverage? ($250 Limit):</t>
  </si>
  <si>
    <t>Garage Keepers Coverage</t>
  </si>
  <si>
    <t>Version Information:</t>
  </si>
  <si>
    <t>Date</t>
  </si>
  <si>
    <t>Description</t>
  </si>
  <si>
    <t>Effective</t>
  </si>
  <si>
    <t>2014 FL rate change</t>
  </si>
  <si>
    <t>VA Garagekeepers available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</si>
</sst>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0"/>
    <numFmt numFmtId="167" formatCode="000"/>
    <numFmt numFmtId="168" formatCode="&quot;$&quot;#,##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9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55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4" fillId="0" borderId="15" xfId="55" applyFont="1" applyFill="1" applyBorder="1" applyAlignment="1">
      <alignment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6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6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6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165" fontId="0" fillId="0" borderId="23" xfId="42" applyNumberFormat="1" applyFont="1" applyFill="1" applyBorder="1" applyAlignment="1">
      <alignment horizontal="center"/>
    </xf>
    <xf numFmtId="165" fontId="0" fillId="0" borderId="27" xfId="42" applyNumberFormat="1" applyFont="1" applyFill="1" applyBorder="1" applyAlignment="1">
      <alignment horizontal="center"/>
    </xf>
    <xf numFmtId="165" fontId="0" fillId="0" borderId="34" xfId="42" applyNumberFormat="1" applyFont="1" applyFill="1" applyBorder="1" applyAlignment="1">
      <alignment horizontal="center"/>
    </xf>
    <xf numFmtId="164" fontId="0" fillId="0" borderId="12" xfId="44" applyNumberFormat="1" applyFont="1" applyBorder="1" applyAlignment="1">
      <alignment horizontal="center"/>
    </xf>
    <xf numFmtId="164" fontId="0" fillId="0" borderId="15" xfId="44" applyNumberFormat="1" applyFont="1" applyBorder="1" applyAlignment="1">
      <alignment horizontal="center"/>
    </xf>
    <xf numFmtId="6" fontId="0" fillId="0" borderId="23" xfId="0" applyNumberFormat="1" applyBorder="1" applyAlignment="1">
      <alignment/>
    </xf>
    <xf numFmtId="6" fontId="0" fillId="0" borderId="27" xfId="0" applyNumberFormat="1" applyBorder="1" applyAlignment="1">
      <alignment/>
    </xf>
    <xf numFmtId="6" fontId="0" fillId="0" borderId="34" xfId="0" applyNumberFormat="1" applyBorder="1" applyAlignment="1">
      <alignment/>
    </xf>
    <xf numFmtId="0" fontId="0" fillId="34" borderId="22" xfId="0" applyFill="1" applyBorder="1" applyAlignment="1">
      <alignment/>
    </xf>
    <xf numFmtId="0" fontId="0" fillId="34" borderId="35" xfId="0" applyFill="1" applyBorder="1" applyAlignment="1">
      <alignment/>
    </xf>
    <xf numFmtId="164" fontId="5" fillId="0" borderId="14" xfId="44" applyNumberFormat="1" applyFont="1" applyBorder="1" applyAlignment="1">
      <alignment/>
    </xf>
    <xf numFmtId="164" fontId="0" fillId="0" borderId="23" xfId="44" applyNumberFormat="1" applyFont="1" applyBorder="1" applyAlignment="1">
      <alignment/>
    </xf>
    <xf numFmtId="164" fontId="0" fillId="0" borderId="27" xfId="44" applyNumberFormat="1" applyFont="1" applyBorder="1" applyAlignment="1">
      <alignment/>
    </xf>
    <xf numFmtId="164" fontId="0" fillId="0" borderId="34" xfId="44" applyNumberFormat="1" applyFont="1" applyBorder="1" applyAlignment="1">
      <alignment/>
    </xf>
    <xf numFmtId="0" fontId="6" fillId="0" borderId="0" xfId="0" applyFont="1" applyAlignment="1">
      <alignment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8" fontId="0" fillId="0" borderId="24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164" fontId="5" fillId="0" borderId="39" xfId="44" applyNumberFormat="1" applyFont="1" applyBorder="1" applyAlignment="1">
      <alignment/>
    </xf>
    <xf numFmtId="44" fontId="5" fillId="0" borderId="39" xfId="44" applyFont="1" applyBorder="1" applyAlignment="1">
      <alignment/>
    </xf>
    <xf numFmtId="44" fontId="0" fillId="0" borderId="0" xfId="44" applyFont="1" applyAlignment="1">
      <alignment/>
    </xf>
    <xf numFmtId="44" fontId="0" fillId="0" borderId="30" xfId="44" applyFont="1" applyBorder="1" applyAlignment="1">
      <alignment/>
    </xf>
    <xf numFmtId="164" fontId="0" fillId="0" borderId="30" xfId="44" applyNumberFormat="1" applyFont="1" applyBorder="1" applyAlignment="1">
      <alignment/>
    </xf>
    <xf numFmtId="164" fontId="5" fillId="0" borderId="40" xfId="44" applyNumberFormat="1" applyFont="1" applyBorder="1" applyAlignment="1">
      <alignment/>
    </xf>
    <xf numFmtId="164" fontId="0" fillId="0" borderId="31" xfId="44" applyNumberFormat="1" applyFont="1" applyBorder="1" applyAlignment="1">
      <alignment/>
    </xf>
    <xf numFmtId="164" fontId="0" fillId="0" borderId="21" xfId="44" applyNumberFormat="1" applyFont="1" applyBorder="1" applyAlignment="1">
      <alignment/>
    </xf>
    <xf numFmtId="164" fontId="0" fillId="0" borderId="33" xfId="44" applyNumberFormat="1" applyFont="1" applyBorder="1" applyAlignment="1">
      <alignment/>
    </xf>
    <xf numFmtId="44" fontId="0" fillId="0" borderId="32" xfId="44" applyFont="1" applyBorder="1" applyAlignment="1">
      <alignment/>
    </xf>
    <xf numFmtId="44" fontId="0" fillId="0" borderId="28" xfId="44" applyFont="1" applyBorder="1" applyAlignment="1">
      <alignment/>
    </xf>
    <xf numFmtId="164" fontId="0" fillId="0" borderId="29" xfId="44" applyNumberFormat="1" applyFont="1" applyBorder="1" applyAlignment="1">
      <alignment/>
    </xf>
    <xf numFmtId="164" fontId="5" fillId="0" borderId="39" xfId="44" applyNumberFormat="1" applyFont="1" applyFill="1" applyBorder="1" applyAlignment="1">
      <alignment/>
    </xf>
    <xf numFmtId="165" fontId="5" fillId="0" borderId="39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165" fontId="0" fillId="0" borderId="21" xfId="42" applyNumberFormat="1" applyFont="1" applyBorder="1" applyAlignment="1">
      <alignment/>
    </xf>
    <xf numFmtId="0" fontId="0" fillId="33" borderId="21" xfId="0" applyFill="1" applyBorder="1" applyAlignment="1">
      <alignment/>
    </xf>
    <xf numFmtId="0" fontId="0" fillId="35" borderId="21" xfId="0" applyFill="1" applyBorder="1" applyAlignment="1">
      <alignment/>
    </xf>
    <xf numFmtId="6" fontId="4" fillId="0" borderId="0" xfId="55" applyNumberFormat="1" applyFont="1" applyFill="1" applyBorder="1" applyAlignment="1">
      <alignment wrapText="1"/>
      <protection/>
    </xf>
    <xf numFmtId="0" fontId="0" fillId="36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7" xfId="0" applyBorder="1" applyAlignment="1">
      <alignment/>
    </xf>
    <xf numFmtId="0" fontId="0" fillId="0" borderId="34" xfId="0" applyFill="1" applyBorder="1" applyAlignment="1">
      <alignment/>
    </xf>
    <xf numFmtId="164" fontId="0" fillId="0" borderId="41" xfId="44" applyNumberFormat="1" applyFont="1" applyBorder="1" applyAlignment="1">
      <alignment/>
    </xf>
    <xf numFmtId="164" fontId="0" fillId="0" borderId="42" xfId="44" applyNumberFormat="1" applyFont="1" applyBorder="1" applyAlignment="1">
      <alignment/>
    </xf>
    <xf numFmtId="164" fontId="0" fillId="0" borderId="43" xfId="44" applyNumberFormat="1" applyFont="1" applyBorder="1" applyAlignment="1">
      <alignment/>
    </xf>
    <xf numFmtId="6" fontId="0" fillId="0" borderId="44" xfId="0" applyNumberFormat="1" applyBorder="1" applyAlignment="1">
      <alignment/>
    </xf>
    <xf numFmtId="6" fontId="0" fillId="0" borderId="45" xfId="0" applyNumberFormat="1" applyBorder="1" applyAlignment="1">
      <alignment/>
    </xf>
    <xf numFmtId="6" fontId="0" fillId="0" borderId="46" xfId="0" applyNumberFormat="1" applyBorder="1" applyAlignment="1">
      <alignment/>
    </xf>
    <xf numFmtId="164" fontId="5" fillId="0" borderId="39" xfId="44" applyNumberFormat="1" applyFont="1" applyBorder="1" applyAlignment="1">
      <alignment horizontal="center"/>
    </xf>
    <xf numFmtId="166" fontId="5" fillId="33" borderId="21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>
      <alignment/>
    </xf>
    <xf numFmtId="49" fontId="4" fillId="0" borderId="0" xfId="55" applyNumberFormat="1" applyFont="1" applyFill="1" applyBorder="1" applyAlignment="1">
      <alignment wrapText="1"/>
      <protection/>
    </xf>
    <xf numFmtId="49" fontId="4" fillId="0" borderId="14" xfId="55" applyNumberFormat="1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5" fillId="0" borderId="21" xfId="44" applyNumberFormat="1" applyFont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6" fontId="0" fillId="35" borderId="24" xfId="0" applyNumberForma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6" fontId="0" fillId="35" borderId="25" xfId="0" applyNumberForma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6" fontId="0" fillId="35" borderId="26" xfId="0" applyNumberForma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23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47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47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53" xfId="0" applyFill="1" applyBorder="1" applyAlignment="1">
      <alignment horizontal="center"/>
    </xf>
    <xf numFmtId="164" fontId="5" fillId="0" borderId="0" xfId="44" applyNumberFormat="1" applyFont="1" applyBorder="1" applyAlignment="1">
      <alignment horizontal="center"/>
    </xf>
    <xf numFmtId="164" fontId="5" fillId="0" borderId="0" xfId="44" applyNumberFormat="1" applyFont="1" applyBorder="1" applyAlignment="1">
      <alignment/>
    </xf>
    <xf numFmtId="0" fontId="0" fillId="0" borderId="54" xfId="0" applyFill="1" applyBorder="1" applyAlignment="1">
      <alignment/>
    </xf>
    <xf numFmtId="44" fontId="5" fillId="0" borderId="0" xfId="44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34" borderId="22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44" fontId="0" fillId="0" borderId="28" xfId="44" applyFont="1" applyBorder="1" applyAlignment="1">
      <alignment/>
    </xf>
    <xf numFmtId="164" fontId="0" fillId="0" borderId="29" xfId="44" applyNumberFormat="1" applyFont="1" applyBorder="1" applyAlignment="1">
      <alignment/>
    </xf>
    <xf numFmtId="0" fontId="0" fillId="0" borderId="25" xfId="0" applyFont="1" applyBorder="1" applyAlignment="1">
      <alignment/>
    </xf>
    <xf numFmtId="44" fontId="0" fillId="0" borderId="30" xfId="44" applyFont="1" applyBorder="1" applyAlignment="1">
      <alignment/>
    </xf>
    <xf numFmtId="164" fontId="0" fillId="0" borderId="31" xfId="44" applyNumberFormat="1" applyFont="1" applyBorder="1" applyAlignment="1">
      <alignment/>
    </xf>
    <xf numFmtId="0" fontId="0" fillId="34" borderId="47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44" fontId="0" fillId="0" borderId="55" xfId="44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0" xfId="0" applyFont="1" applyBorder="1" applyAlignment="1">
      <alignment/>
    </xf>
    <xf numFmtId="164" fontId="0" fillId="0" borderId="28" xfId="44" applyNumberFormat="1" applyFont="1" applyBorder="1" applyAlignment="1">
      <alignment/>
    </xf>
    <xf numFmtId="164" fontId="0" fillId="0" borderId="30" xfId="44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57" xfId="0" applyFont="1" applyFill="1" applyBorder="1" applyAlignment="1">
      <alignment horizontal="right" wrapText="1"/>
    </xf>
    <xf numFmtId="0" fontId="0" fillId="0" borderId="21" xfId="0" applyFont="1" applyBorder="1" applyAlignment="1">
      <alignment/>
    </xf>
    <xf numFmtId="0" fontId="60" fillId="0" borderId="30" xfId="0" applyFont="1" applyBorder="1" applyAlignment="1">
      <alignment/>
    </xf>
    <xf numFmtId="1" fontId="6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30" xfId="0" applyNumberFormat="1" applyFont="1" applyBorder="1" applyAlignment="1">
      <alignment horizontal="center"/>
    </xf>
    <xf numFmtId="0" fontId="0" fillId="39" borderId="30" xfId="0" applyFont="1" applyFill="1" applyBorder="1" applyAlignment="1">
      <alignment/>
    </xf>
    <xf numFmtId="1" fontId="0" fillId="39" borderId="30" xfId="0" applyNumberFormat="1" applyFont="1" applyFill="1" applyBorder="1" applyAlignment="1">
      <alignment horizontal="center"/>
    </xf>
    <xf numFmtId="0" fontId="60" fillId="39" borderId="30" xfId="0" applyFont="1" applyFill="1" applyBorder="1" applyAlignment="1">
      <alignment/>
    </xf>
    <xf numFmtId="1" fontId="60" fillId="39" borderId="30" xfId="0" applyNumberFormat="1" applyFont="1" applyFill="1" applyBorder="1" applyAlignment="1">
      <alignment horizontal="center"/>
    </xf>
    <xf numFmtId="0" fontId="0" fillId="40" borderId="30" xfId="0" applyFont="1" applyFill="1" applyBorder="1" applyAlignment="1">
      <alignment/>
    </xf>
    <xf numFmtId="1" fontId="0" fillId="40" borderId="3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33" borderId="16" xfId="0" applyFill="1" applyBorder="1" applyAlignment="1">
      <alignment horizontal="center"/>
    </xf>
    <xf numFmtId="0" fontId="62" fillId="41" borderId="21" xfId="0" applyFont="1" applyFill="1" applyBorder="1" applyAlignment="1">
      <alignment horizontal="center" vertical="top" wrapText="1"/>
    </xf>
    <xf numFmtId="0" fontId="62" fillId="41" borderId="35" xfId="0" applyFont="1" applyFill="1" applyBorder="1" applyAlignment="1">
      <alignment horizontal="center" vertical="top" wrapText="1"/>
    </xf>
    <xf numFmtId="0" fontId="63" fillId="42" borderId="34" xfId="0" applyFont="1" applyFill="1" applyBorder="1" applyAlignment="1">
      <alignment horizontal="center" vertical="top" wrapText="1"/>
    </xf>
    <xf numFmtId="0" fontId="63" fillId="42" borderId="15" xfId="0" applyFont="1" applyFill="1" applyBorder="1" applyAlignment="1">
      <alignment horizontal="center" vertical="top" wrapText="1"/>
    </xf>
    <xf numFmtId="0" fontId="63" fillId="43" borderId="34" xfId="0" applyFont="1" applyFill="1" applyBorder="1" applyAlignment="1">
      <alignment horizontal="center" vertical="top" wrapText="1"/>
    </xf>
    <xf numFmtId="0" fontId="63" fillId="43" borderId="15" xfId="0" applyFont="1" applyFill="1" applyBorder="1" applyAlignment="1">
      <alignment horizontal="center" vertical="top" wrapText="1"/>
    </xf>
    <xf numFmtId="0" fontId="63" fillId="44" borderId="34" xfId="0" applyFont="1" applyFill="1" applyBorder="1" applyAlignment="1">
      <alignment horizontal="center" vertical="top" wrapText="1"/>
    </xf>
    <xf numFmtId="0" fontId="63" fillId="44" borderId="15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" fontId="0" fillId="0" borderId="0" xfId="0" applyNumberFormat="1" applyFont="1" applyAlignment="1">
      <alignment/>
    </xf>
    <xf numFmtId="0" fontId="57" fillId="38" borderId="50" xfId="0" applyFont="1" applyFill="1" applyBorder="1" applyAlignment="1">
      <alignment horizontal="center"/>
    </xf>
    <xf numFmtId="0" fontId="57" fillId="38" borderId="51" xfId="0" applyFont="1" applyFill="1" applyBorder="1" applyAlignment="1">
      <alignment horizontal="center"/>
    </xf>
    <xf numFmtId="0" fontId="57" fillId="37" borderId="31" xfId="0" applyFont="1" applyFill="1" applyBorder="1" applyAlignment="1">
      <alignment horizontal="center"/>
    </xf>
    <xf numFmtId="1" fontId="65" fillId="39" borderId="30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0" fillId="0" borderId="30" xfId="0" applyFont="1" applyFill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0" fillId="45" borderId="0" xfId="0" applyFont="1" applyFill="1" applyAlignment="1">
      <alignment wrapText="1"/>
    </xf>
    <xf numFmtId="14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6" fillId="0" borderId="39" xfId="0" applyFont="1" applyBorder="1" applyAlignment="1">
      <alignment/>
    </xf>
    <xf numFmtId="14" fontId="0" fillId="0" borderId="0" xfId="0" applyNumberFormat="1" applyAlignment="1">
      <alignment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47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8" fontId="0" fillId="6" borderId="58" xfId="44" applyNumberFormat="1" applyFont="1" applyFill="1" applyBorder="1" applyAlignment="1">
      <alignment horizontal="center"/>
    </xf>
    <xf numFmtId="168" fontId="0" fillId="6" borderId="59" xfId="44" applyNumberFormat="1" applyFont="1" applyFill="1" applyBorder="1" applyAlignment="1">
      <alignment horizontal="center"/>
    </xf>
    <xf numFmtId="168" fontId="0" fillId="6" borderId="60" xfId="44" applyNumberFormat="1" applyFont="1" applyFill="1" applyBorder="1" applyAlignment="1">
      <alignment horizontal="center"/>
    </xf>
    <xf numFmtId="168" fontId="0" fillId="4" borderId="58" xfId="44" applyNumberFormat="1" applyFont="1" applyFill="1" applyBorder="1" applyAlignment="1">
      <alignment horizontal="center"/>
    </xf>
    <xf numFmtId="168" fontId="0" fillId="4" borderId="59" xfId="44" applyNumberFormat="1" applyFont="1" applyFill="1" applyBorder="1" applyAlignment="1">
      <alignment horizontal="center"/>
    </xf>
    <xf numFmtId="168" fontId="0" fillId="4" borderId="60" xfId="44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7"/>
  <sheetViews>
    <sheetView tabSelected="1" zoomScale="75" zoomScaleNormal="75" zoomScalePageLayoutView="0" workbookViewId="0" topLeftCell="A46">
      <selection activeCell="G22" sqref="G22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3.28125" style="0" customWidth="1"/>
    <col min="4" max="4" width="14.00390625" style="0" customWidth="1"/>
    <col min="5" max="5" width="15.00390625" style="0" customWidth="1"/>
    <col min="6" max="6" width="13.7109375" style="0" customWidth="1"/>
    <col min="7" max="7" width="17.7109375" style="0" bestFit="1" customWidth="1"/>
    <col min="8" max="8" width="8.00390625" style="0" customWidth="1"/>
    <col min="9" max="9" width="16.28125" style="0" bestFit="1" customWidth="1"/>
    <col min="10" max="10" width="10.57421875" style="0" customWidth="1"/>
    <col min="11" max="11" width="9.140625" style="182" customWidth="1"/>
    <col min="12" max="12" width="9.28125" style="182" bestFit="1" customWidth="1"/>
    <col min="13" max="15" width="9.140625" style="182" customWidth="1"/>
  </cols>
  <sheetData>
    <row r="2" spans="2:10" ht="15.75">
      <c r="B2" s="237" t="s">
        <v>1184</v>
      </c>
      <c r="C2" s="237"/>
      <c r="D2" s="237"/>
      <c r="E2" s="237"/>
      <c r="F2" s="238"/>
      <c r="G2" s="238"/>
      <c r="H2" s="238"/>
      <c r="I2" s="238"/>
      <c r="J2" s="238"/>
    </row>
    <row r="3" spans="2:10" ht="18">
      <c r="B3" s="239" t="s">
        <v>1269</v>
      </c>
      <c r="C3" s="239"/>
      <c r="D3" s="239"/>
      <c r="E3" s="239"/>
      <c r="F3" s="238"/>
      <c r="G3" s="238"/>
      <c r="H3" s="238"/>
      <c r="I3" s="238"/>
      <c r="J3" s="238"/>
    </row>
    <row r="4" ht="13.5" thickBot="1"/>
    <row r="5" spans="2:7" ht="13.5" thickBot="1">
      <c r="B5" s="15" t="s">
        <v>1015</v>
      </c>
      <c r="C5" s="254"/>
      <c r="D5" s="255"/>
      <c r="E5" s="256"/>
      <c r="G5" s="114"/>
    </row>
    <row r="6" spans="7:12" ht="13.5" thickBot="1">
      <c r="G6" s="115"/>
      <c r="H6" s="23"/>
      <c r="I6" t="s">
        <v>1019</v>
      </c>
      <c r="L6" s="176"/>
    </row>
    <row r="7" spans="2:12" ht="15.75" thickBot="1">
      <c r="B7" s="93" t="s">
        <v>1017</v>
      </c>
      <c r="C7" s="21" t="s">
        <v>1016</v>
      </c>
      <c r="D7" s="109"/>
      <c r="E7" s="185">
        <f>IF(D7&gt;99999,"ERROR","")</f>
      </c>
      <c r="F7" s="21" t="s">
        <v>1018</v>
      </c>
      <c r="G7" s="20" t="e">
        <f>IF(D7+0&lt;1000,Tables!F4,IF(D7+0&gt;=10000,VLOOKUP(LEFT($D$7,3),Tables!$B$2:$E$915,3,FALSE),VLOOKUP("0"&amp;LEFT($D$7,2),Tables!$B$2:$E$915,3,FALSE)))</f>
        <v>#N/A</v>
      </c>
      <c r="I7" s="21" t="s">
        <v>1020</v>
      </c>
      <c r="J7" s="20" t="e">
        <f>IF(OR(G7="#N/A",ISERROR(G7)=TRUE),"#N/A",IF(Tables!F4="NY",2,IF(D7+0&gt;=10000,VLOOKUP(LEFT($D$7,3),Tables!$B$2:$E$915,4,FALSE),VLOOKUP("0"&amp;LEFT($D$7,2),Tables!$B$2:$E$915,4,FALSE))))</f>
        <v>#N/A</v>
      </c>
      <c r="L7" s="176">
        <f>IF(OR(G7="CA",G7="FL"),1,0)</f>
        <v>0</v>
      </c>
    </row>
    <row r="8" spans="3:12" ht="13.5" thickBot="1">
      <c r="C8" s="23"/>
      <c r="L8" s="176">
        <f>IF(OR(G7="CA",G7="LA",G7="NH"),1,IF(G7="FL",2,0))</f>
        <v>0</v>
      </c>
    </row>
    <row r="9" spans="2:12" ht="21" customHeight="1" thickBot="1">
      <c r="B9" s="15" t="s">
        <v>1021</v>
      </c>
      <c r="F9" s="15" t="s">
        <v>1145</v>
      </c>
      <c r="G9" s="20" t="str">
        <f>Tables!$N$1</f>
        <v>B</v>
      </c>
      <c r="I9" s="15" t="s">
        <v>1159</v>
      </c>
      <c r="J9" s="116" t="e">
        <f>VLOOKUP($G$7,Tables!$AR$4:$BA$54,($J$7*3)+IF($G$9="Z",-1,IF($G$9="A",0,1)),FALSE)</f>
        <v>#VALUE!</v>
      </c>
      <c r="L9" s="176"/>
    </row>
    <row r="10" ht="12.75">
      <c r="L10" s="176">
        <f>IF(OR(G7="LA",G7="FL"),1,0)</f>
        <v>0</v>
      </c>
    </row>
    <row r="11" spans="2:12" ht="12.75">
      <c r="B11" t="s">
        <v>1215</v>
      </c>
      <c r="L11" s="176"/>
    </row>
    <row r="12" spans="2:12" ht="12.75">
      <c r="B12" t="str">
        <f>IF(L7=0,"$10,000 Electronic Data Protection, ","")&amp;"and $250 Deductible."</f>
        <v>$10,000 Electronic Data Protection, and $250 Deductible.</v>
      </c>
      <c r="L12" s="176"/>
    </row>
    <row r="13" spans="7:8" ht="15" customHeight="1">
      <c r="G13" s="176" t="str">
        <f>G7&amp;VLOOKUP(Tables!M1,Tables!G3:I145,3,FALSE)</f>
        <v>#N/AABSTRACTING &amp; INDEXING SERVICE</v>
      </c>
      <c r="H13" s="176" t="b">
        <f>ISERROR(VLOOKUP(G13,Tables!I149:J175,2,FALSE))</f>
        <v>1</v>
      </c>
    </row>
    <row r="14" spans="2:7" ht="18" customHeight="1">
      <c r="B14" s="15" t="s">
        <v>1228</v>
      </c>
      <c r="E14" s="62"/>
      <c r="F14" s="62"/>
      <c r="G14" s="185"/>
    </row>
    <row r="15" spans="2:7" ht="12.75">
      <c r="B15" s="15"/>
      <c r="G15" s="62"/>
    </row>
    <row r="16" spans="2:7" ht="18" customHeight="1">
      <c r="B16" s="15" t="s">
        <v>1232</v>
      </c>
      <c r="D16" s="15"/>
      <c r="E16" s="62"/>
      <c r="F16" s="62"/>
      <c r="G16" s="184">
        <f>IF(E55=0,"","Location 2 must be rated seperately if the state or territory is different than location 1.")</f>
      </c>
    </row>
    <row r="17" spans="2:7" ht="12.75">
      <c r="B17" s="15"/>
      <c r="G17" s="62"/>
    </row>
    <row r="18" spans="2:7" ht="18" customHeight="1">
      <c r="B18" s="15" t="str">
        <f>"EDP Coverage "&amp;IF(L7=0,"(must equal $10,000)","(not to exceed $25,000):")</f>
        <v>EDP Coverage (must equal $10,000)</v>
      </c>
      <c r="E18" s="62">
        <f>IF(C18&gt;25000,"    &lt;------- MAXIMUM EDP COVERAGE LIMIT IS $25,000","")</f>
      </c>
      <c r="F18" s="62">
        <f>IF(D18&gt;25000,"    &lt;------- MAXIMUM EDP COVERAGE LIMIT IS $25,000","")</f>
      </c>
      <c r="G18" s="185">
        <f>IF(L7=1,"Elect an EDP Coverage limit.",IF((L7-1)*Tables!AI2&lt;-10000,"Coverage exceeding $10,000 not available in your state.",""))</f>
      </c>
    </row>
    <row r="19" spans="2:7" ht="12.75">
      <c r="B19" s="15"/>
      <c r="G19" s="182"/>
    </row>
    <row r="20" spans="2:7" ht="18" customHeight="1">
      <c r="B20" s="15" t="s">
        <v>1180</v>
      </c>
      <c r="E20" s="62"/>
      <c r="F20" s="62"/>
      <c r="G20" s="62"/>
    </row>
    <row r="21" ht="12.75">
      <c r="G21" s="182"/>
    </row>
    <row r="22" spans="2:7" ht="18" customHeight="1">
      <c r="B22" s="15" t="s">
        <v>1146</v>
      </c>
      <c r="G22" s="182"/>
    </row>
    <row r="23" ht="12.75">
      <c r="G23" s="182"/>
    </row>
    <row r="24" spans="2:7" ht="18" customHeight="1">
      <c r="B24" s="15" t="s">
        <v>1164</v>
      </c>
      <c r="G24" s="182"/>
    </row>
    <row r="25" ht="12.75">
      <c r="G25" s="182"/>
    </row>
    <row r="26" spans="2:7" ht="18" customHeight="1">
      <c r="B26" s="15" t="s">
        <v>1279</v>
      </c>
      <c r="G26" s="182"/>
    </row>
    <row r="27" spans="2:7" ht="12" customHeight="1">
      <c r="B27" s="15"/>
      <c r="G27" s="182"/>
    </row>
    <row r="28" spans="2:7" ht="18" customHeight="1">
      <c r="B28" s="15" t="s">
        <v>1234</v>
      </c>
      <c r="D28" s="182"/>
      <c r="E28" s="182"/>
      <c r="F28" s="182"/>
      <c r="G28" s="184">
        <f>IF(OR(L10=1,L10=2),"Identity Fraud Expense is not available in this state","")</f>
      </c>
    </row>
    <row r="29" spans="4:7" ht="12.75">
      <c r="D29" s="182"/>
      <c r="E29" s="182"/>
      <c r="F29" s="182"/>
      <c r="G29" s="182"/>
    </row>
    <row r="30" spans="2:7" ht="18" customHeight="1">
      <c r="B30" s="15" t="s">
        <v>1270</v>
      </c>
      <c r="D30" s="182"/>
      <c r="E30" s="182"/>
      <c r="F30" s="182"/>
      <c r="G30" s="184">
        <f>IF(G7="FL","Garagekeeper's Coverage is not available in this state","")</f>
      </c>
    </row>
    <row r="31" spans="2:7" ht="11.25" customHeight="1">
      <c r="B31" s="15"/>
      <c r="D31" s="182"/>
      <c r="E31" s="182"/>
      <c r="F31" s="182"/>
      <c r="G31" s="182"/>
    </row>
    <row r="32" spans="2:7" ht="18" customHeight="1">
      <c r="B32" s="183" t="s">
        <v>1275</v>
      </c>
      <c r="D32" s="182"/>
      <c r="E32" s="182"/>
      <c r="F32" s="182"/>
      <c r="G32" s="182"/>
    </row>
    <row r="33" spans="2:15" ht="18" customHeight="1">
      <c r="B33" s="15" t="s">
        <v>1273</v>
      </c>
      <c r="D33" s="182"/>
      <c r="E33" s="182"/>
      <c r="F33" s="182"/>
      <c r="G33" s="184" t="s">
        <v>1235</v>
      </c>
      <c r="M33"/>
      <c r="N33"/>
      <c r="O33"/>
    </row>
    <row r="34" spans="2:15" ht="7.5" customHeight="1">
      <c r="B34" s="15"/>
      <c r="D34" s="182"/>
      <c r="E34" s="182"/>
      <c r="F34" s="182"/>
      <c r="G34" s="185"/>
      <c r="M34"/>
      <c r="N34"/>
      <c r="O34"/>
    </row>
    <row r="35" spans="2:15" ht="18" customHeight="1">
      <c r="B35" s="15" t="s">
        <v>1236</v>
      </c>
      <c r="D35" s="182"/>
      <c r="E35" s="182"/>
      <c r="F35" s="182"/>
      <c r="G35" s="185"/>
      <c r="M35"/>
      <c r="N35"/>
      <c r="O35"/>
    </row>
    <row r="36" spans="2:15" ht="18" customHeight="1">
      <c r="B36" s="15" t="s">
        <v>1237</v>
      </c>
      <c r="D36" s="182"/>
      <c r="E36" s="182"/>
      <c r="F36" s="182"/>
      <c r="G36" s="182"/>
      <c r="M36"/>
      <c r="N36"/>
      <c r="O36"/>
    </row>
    <row r="37" spans="2:7" ht="7.5" customHeight="1">
      <c r="B37" s="15"/>
      <c r="D37" s="182"/>
      <c r="E37" s="182"/>
      <c r="F37" s="182"/>
      <c r="G37" s="182"/>
    </row>
    <row r="38" spans="2:7" ht="18" customHeight="1">
      <c r="B38" s="15" t="s">
        <v>1272</v>
      </c>
      <c r="D38" s="182"/>
      <c r="E38" s="182"/>
      <c r="F38" s="182"/>
      <c r="G38" s="182"/>
    </row>
    <row r="39" spans="2:7" ht="7.5" customHeight="1">
      <c r="B39" s="15"/>
      <c r="D39" s="182"/>
      <c r="E39" s="182"/>
      <c r="F39" s="182"/>
      <c r="G39" s="182"/>
    </row>
    <row r="40" spans="2:7" ht="18" customHeight="1">
      <c r="B40" s="15" t="s">
        <v>1271</v>
      </c>
      <c r="D40" s="182"/>
      <c r="E40" s="182"/>
      <c r="F40" s="182"/>
      <c r="G40" s="182"/>
    </row>
    <row r="41" ht="18" customHeight="1">
      <c r="B41" s="15"/>
    </row>
    <row r="42" ht="18" customHeight="1">
      <c r="B42" s="15"/>
    </row>
    <row r="43" spans="2:7" ht="18" customHeight="1">
      <c r="B43" s="15" t="s">
        <v>1185</v>
      </c>
      <c r="G43" s="184">
        <f>IF(G7="FL","Terrorism Coverage can not be rejected in Florida.","")</f>
      </c>
    </row>
    <row r="45" ht="12.75">
      <c r="E45" s="22" t="s">
        <v>1150</v>
      </c>
    </row>
    <row r="46" spans="5:9" ht="12.75">
      <c r="E46" s="22" t="s">
        <v>1151</v>
      </c>
      <c r="G46" s="22" t="s">
        <v>1153</v>
      </c>
      <c r="I46" s="22" t="s">
        <v>1155</v>
      </c>
    </row>
    <row r="47" spans="2:9" ht="13.5" thickBot="1">
      <c r="B47" s="27" t="s">
        <v>1149</v>
      </c>
      <c r="C47" s="17"/>
      <c r="E47" s="28" t="s">
        <v>1152</v>
      </c>
      <c r="G47" s="28" t="s">
        <v>1154</v>
      </c>
      <c r="I47" s="28" t="s">
        <v>1156</v>
      </c>
    </row>
    <row r="49" spans="2:15" ht="12.75">
      <c r="B49" t="s">
        <v>1158</v>
      </c>
      <c r="M49"/>
      <c r="N49"/>
      <c r="O49"/>
    </row>
    <row r="50" spans="2:15" ht="12.75">
      <c r="B50" s="182" t="s">
        <v>1157</v>
      </c>
      <c r="M50"/>
      <c r="N50"/>
      <c r="O50"/>
    </row>
    <row r="51" spans="2:15" ht="12.75">
      <c r="B51" t="str">
        <f>"not to exceed "&amp;TEXT(100000,"$0,000")&amp;")"</f>
        <v>not to exceed $100,000)</v>
      </c>
      <c r="E51" s="75">
        <f>Tables!$AG$2-5000</f>
        <v>0</v>
      </c>
      <c r="F51" s="90" t="s">
        <v>1181</v>
      </c>
      <c r="G51" s="76">
        <f>IF(ISERROR(VLOOKUP($J$7+0,Tables!$R$17:$AA$19,VLOOKUP('IBP Rater'!$G$9,Tables!$R$11:$U$13,2+L8,FALSE),FALSE))=TRUE,0,VLOOKUP($J$7+0,Tables!$R$17:$AA$19,VLOOKUP('IBP Rater'!$G$9,Tables!$R$11:$U$13,2+L8,FALSE),FALSE))</f>
        <v>0</v>
      </c>
      <c r="H51" s="91" t="s">
        <v>1182</v>
      </c>
      <c r="I51" s="75">
        <f>ROUND(($E$51/100)*$G$51,0)</f>
        <v>0</v>
      </c>
      <c r="M51"/>
      <c r="N51"/>
      <c r="O51"/>
    </row>
    <row r="52" spans="5:15" ht="12.75">
      <c r="E52" s="171"/>
      <c r="F52" s="90"/>
      <c r="G52" s="173"/>
      <c r="H52" s="91"/>
      <c r="I52" s="171"/>
      <c r="M52"/>
      <c r="N52"/>
      <c r="O52"/>
    </row>
    <row r="53" spans="2:15" ht="12.75">
      <c r="B53" s="175" t="s">
        <v>1229</v>
      </c>
      <c r="M53"/>
      <c r="N53"/>
      <c r="O53"/>
    </row>
    <row r="54" spans="2:15" ht="12.75">
      <c r="B54" s="175" t="str">
        <f>"COVERAGE (Total BPP not to exceed "&amp;TEXT(100000,"$0,000")&amp;" between"</f>
        <v>COVERAGE (Total BPP not to exceed $100,000 between</v>
      </c>
      <c r="M54"/>
      <c r="N54"/>
      <c r="O54"/>
    </row>
    <row r="55" spans="2:15" ht="12.75">
      <c r="B55" s="175" t="s">
        <v>1230</v>
      </c>
      <c r="E55" s="75">
        <f>MIN(95000-E51,Tables!$AO$2)</f>
        <v>0</v>
      </c>
      <c r="F55" s="90" t="s">
        <v>1181</v>
      </c>
      <c r="G55" s="76">
        <f>ROUND(G51*1.2,2)</f>
        <v>0</v>
      </c>
      <c r="H55" s="91" t="s">
        <v>1182</v>
      </c>
      <c r="I55" s="75">
        <f>ROUND(($E$55/100)*$G$55,0)</f>
        <v>0</v>
      </c>
      <c r="M55"/>
      <c r="N55"/>
      <c r="O55"/>
    </row>
    <row r="56" spans="6:15" ht="12.75">
      <c r="F56" s="90"/>
      <c r="G56" s="77"/>
      <c r="M56"/>
      <c r="N56"/>
      <c r="O56"/>
    </row>
    <row r="57" spans="2:15" ht="12.75">
      <c r="B57" t="str">
        <f>B18</f>
        <v>EDP Coverage (must equal $10,000)</v>
      </c>
      <c r="E57" s="87">
        <f>IF(G18="Coverage exceeding $10,000 not available in your state.",0,IF(L7=0,10000,Tables!$AI$2))</f>
        <v>10000</v>
      </c>
      <c r="F57" s="90" t="s">
        <v>1181</v>
      </c>
      <c r="G57" s="76">
        <f>IF(L7=0,0,2.25)</f>
        <v>0</v>
      </c>
      <c r="H57" s="91" t="s">
        <v>1182</v>
      </c>
      <c r="I57" s="75">
        <f>IF(G18="Coverage exceeding $10,000 not available in your state.","EDP ERROR",E57/100*$G$57)</f>
        <v>0</v>
      </c>
      <c r="M57"/>
      <c r="N57"/>
      <c r="O57"/>
    </row>
    <row r="58" spans="6:7" ht="12.75">
      <c r="F58" s="90"/>
      <c r="G58" s="77"/>
    </row>
    <row r="59" spans="2:9" ht="12.75">
      <c r="B59" t="s">
        <v>1162</v>
      </c>
      <c r="E59" s="88">
        <f>Tables!$AJ$2</f>
        <v>0</v>
      </c>
      <c r="F59" s="90" t="s">
        <v>1181</v>
      </c>
      <c r="G59" s="75">
        <f>IF(G7="#N/A",0,20)</f>
        <v>0</v>
      </c>
      <c r="H59" s="91" t="s">
        <v>1182</v>
      </c>
      <c r="I59" s="75">
        <f>$E$59*$G$59</f>
        <v>0</v>
      </c>
    </row>
    <row r="61" spans="2:9" ht="12.75">
      <c r="B61" t="s">
        <v>1163</v>
      </c>
      <c r="E61" s="75">
        <f>Tables!$U$1</f>
        <v>300000</v>
      </c>
      <c r="F61" s="205" t="s">
        <v>1183</v>
      </c>
      <c r="G61" s="75">
        <f>IF(G7="#N/A",0,Tables!$V$1)</f>
        <v>0</v>
      </c>
      <c r="H61" s="91" t="s">
        <v>1182</v>
      </c>
      <c r="I61" s="75">
        <f>G61</f>
        <v>0</v>
      </c>
    </row>
    <row r="63" spans="2:9" ht="12.75">
      <c r="B63" t="s">
        <v>1167</v>
      </c>
      <c r="E63" s="108" t="str">
        <f>Tables!$U$22</f>
        <v>$0/$0</v>
      </c>
      <c r="F63" s="26" t="s">
        <v>1183</v>
      </c>
      <c r="G63" s="75">
        <f>IF($G$7="#N/A",0,Tables!U21)</f>
        <v>0</v>
      </c>
      <c r="H63" s="91" t="s">
        <v>1182</v>
      </c>
      <c r="I63" s="75">
        <f>$G$63</f>
        <v>0</v>
      </c>
    </row>
    <row r="64" spans="5:9" ht="12.75">
      <c r="E64" s="170"/>
      <c r="F64" s="26"/>
      <c r="G64" s="171"/>
      <c r="H64" s="91"/>
      <c r="I64" s="171"/>
    </row>
    <row r="65" spans="2:9" ht="12.75">
      <c r="B65" t="str">
        <f>"JEWELRY &amp; WATCHES"</f>
        <v>JEWELRY &amp; WATCHES</v>
      </c>
      <c r="E65" s="108">
        <f>IF(VLOOKUP(Tables!$U$41,Tables!$R$42:$S$43,2,FALSE)="No",0,250)</f>
        <v>0</v>
      </c>
      <c r="F65" s="26" t="s">
        <v>1183</v>
      </c>
      <c r="G65" s="75">
        <v>20</v>
      </c>
      <c r="H65" s="91" t="s">
        <v>1182</v>
      </c>
      <c r="I65" s="75">
        <f>IF(E65=0,0,G65)</f>
        <v>0</v>
      </c>
    </row>
    <row r="66" spans="5:9" ht="12.75">
      <c r="E66" s="170"/>
      <c r="F66" s="208"/>
      <c r="G66" s="171"/>
      <c r="H66" s="91"/>
      <c r="I66" s="171"/>
    </row>
    <row r="67" spans="2:9" ht="12.75">
      <c r="B67" s="182" t="s">
        <v>1242</v>
      </c>
      <c r="E67" s="108">
        <f>IF(L10=1,0,IF(Tables!T45=2,25000,0))</f>
        <v>0</v>
      </c>
      <c r="F67" s="205" t="s">
        <v>1183</v>
      </c>
      <c r="G67" s="75">
        <v>35</v>
      </c>
      <c r="H67" s="91" t="s">
        <v>1182</v>
      </c>
      <c r="I67" s="75" t="str">
        <f>IF($G$7="FL","Not yet available in this state.",IF(ISERROR(VLOOKUP($G$7,Tables!$BO:$BP,1,FALSE)),"Not yet available in this state.",IF(E67=0,0,G67)))</f>
        <v>Not yet available in this state.</v>
      </c>
    </row>
    <row r="68" spans="5:9" ht="12.75">
      <c r="E68" s="170"/>
      <c r="F68" s="26"/>
      <c r="G68" s="171"/>
      <c r="H68" s="91"/>
      <c r="I68" s="171"/>
    </row>
    <row r="69" spans="2:10" ht="13.5" thickBot="1">
      <c r="B69" s="182" t="s">
        <v>1274</v>
      </c>
      <c r="E69" s="108">
        <f>IF(G7="FL",0,IF(ISERROR(VLOOKUP(G7,Tables!$BO$1:$BP$52,1,FALSE)),0,IF(GKCYN=1,0,VLOOKUP(Tables!$T$64,Tables!$R$65:$S$66,2,FALSE))))</f>
        <v>0</v>
      </c>
      <c r="F69" s="205" t="s">
        <v>1183</v>
      </c>
      <c r="G69" s="75">
        <f>Tables!BM7</f>
        <v>0</v>
      </c>
      <c r="H69" s="91" t="s">
        <v>1182</v>
      </c>
      <c r="I69" s="80" t="str">
        <f>IF($G$7="FL","Not yet available in this state.",IF(ISERROR(VLOOKUP($G$7,Tables!$BO:$BP,1,FALSE)),"Not yet available in this state.",IF(E69=0,0,G69*Tables!U53)))</f>
        <v>Not yet available in this state.</v>
      </c>
      <c r="J69" s="205"/>
    </row>
    <row r="70" spans="2:10" ht="13.5" thickTop="1">
      <c r="B70" s="206" t="s">
        <v>1244</v>
      </c>
      <c r="C70" s="207">
        <f>VLOOKUP(Tables!T68,Tables!$R$69:$S$71,2,FALSE)</f>
        <v>0</v>
      </c>
      <c r="E70" s="170"/>
      <c r="F70" s="205"/>
      <c r="G70" s="224" t="s">
        <v>1243</v>
      </c>
      <c r="H70" s="91"/>
      <c r="I70" s="171"/>
      <c r="J70" s="26"/>
    </row>
    <row r="71" spans="2:10" ht="12.75">
      <c r="B71" s="206" t="s">
        <v>1245</v>
      </c>
      <c r="C71" s="207">
        <f>VLOOKUP(Tables!U53,Tables!$R$54:$S$56,2,FALSE)</f>
        <v>0</v>
      </c>
      <c r="E71" s="170"/>
      <c r="F71" s="205"/>
      <c r="G71" s="171"/>
      <c r="H71" s="91"/>
      <c r="I71" s="171"/>
      <c r="J71" s="26"/>
    </row>
    <row r="73" spans="2:9" ht="12.75">
      <c r="B73" s="15" t="s">
        <v>1173</v>
      </c>
      <c r="I73" s="75">
        <f>IF(G7="FL",J9+I51+I55+I57+I59+I61+I63+I65,IF(ISERROR($J$9+$I$51+$I$55+$I$57+$I$59+$I$61+$I$63+$I$65+$I$67+$I$69)=TRUE,0,($J$9+$I$51+$I$55+$I$57+$I$59+$I$61+$I$63+$I$65+$I$67+$I$69)))</f>
        <v>0</v>
      </c>
    </row>
    <row r="74" ht="12.75">
      <c r="I74" s="77"/>
    </row>
    <row r="75" spans="2:9" ht="13.5" thickBot="1">
      <c r="B75" t="s">
        <v>1174</v>
      </c>
      <c r="H75" s="91" t="s">
        <v>1182</v>
      </c>
      <c r="I75" s="80">
        <f>IF(G7="FL","Included",ROUND(IF(ISERROR((IF($J$7+0=1,IF(ISERROR(VLOOKUP($J$7&amp;$G$7,Tables!$R$32:$S$35,2,FALSE))=TRUE,0.2*'IBP Rater'!$I$73,VLOOKUP($J$7&amp;$G$7,Tables!$R$32:$S$35,2,FALSE)),1))*Tables!$U$37)=TRUE,0,(IF($J$7+0=1,IF(ISERROR(VLOOKUP($J$7&amp;$G$7,Tables!$R$32:$S$35,2,FALSE))=TRUE,0.2*'IBP Rater'!$I$73,VLOOKUP($J$7&amp;$G$7,Tables!$R$32:$S$35,2,FALSE)),1))*Tables!$U$37),0))</f>
        <v>0</v>
      </c>
    </row>
    <row r="76" spans="8:9" ht="7.5" customHeight="1" thickTop="1">
      <c r="H76" s="89"/>
      <c r="I76" s="171"/>
    </row>
    <row r="77" spans="2:9" ht="13.5" thickBot="1">
      <c r="B77" s="15" t="s">
        <v>1175</v>
      </c>
      <c r="G77" s="236">
        <f>IF(VLOOKUP(Tables!$M$1,Tables!$G$3:$N$145,3,FALSE)="AMSOIL","AMSOIL Manufacturer Representatives only.",IF(VLOOKUP(Tables!$M$1,Tables!$G$3:$N$145,3,FALSE)="OFFICE NOC","Underwriter approval is required for this class.",IF(VLOOKUP(Tables!$M$1,Tables!$G$3:$N$145,3,FALSE)="RETAIL STORE NOC","Underwriter approval is required for this class.","")))</f>
      </c>
      <c r="I77" s="58" t="str">
        <f>IF(G7="FL",$I$73,IF(VLOOKUP(Tables!$M$1,Tables!$G:$N,6,FALSE)="","No class code has been selected.",IF(ISERROR(VLOOKUP($G$7,Tables!$BO:$BP,1,FALSE)),"Use state specific rater.",IF(E7="ERROR","ZIP CODE ERROR",IF(G18="Coverage exceeding $10,000 not available in your state.","EDP ERROR",$I$73+$I$75)))))</f>
        <v>Use state specific rater.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5:E5"/>
  </mergeCells>
  <conditionalFormatting sqref="G18">
    <cfRule type="cellIs" priority="1" dxfId="0" operator="equal" stopIfTrue="1">
      <formula>"Elect an EDP Coverage limit."</formula>
    </cfRule>
  </conditionalFormatting>
  <printOptions horizontalCentered="1" verticalCentered="1"/>
  <pageMargins left="0.25" right="0.25" top="0.25" bottom="0.25" header="0.5" footer="0.5"/>
  <pageSetup fitToHeight="1" fitToWidth="1" horizontalDpi="600" verticalDpi="600" orientation="portrait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03"/>
  <sheetViews>
    <sheetView zoomScale="75" zoomScaleNormal="75" zoomScalePageLayoutView="0" workbookViewId="0" topLeftCell="A1">
      <selection activeCell="BQ1" sqref="BQ1"/>
    </sheetView>
  </sheetViews>
  <sheetFormatPr defaultColWidth="9.140625" defaultRowHeight="12.75"/>
  <cols>
    <col min="2" max="2" width="9.140625" style="113" customWidth="1"/>
    <col min="3" max="3" width="18.7109375" style="0" customWidth="1"/>
    <col min="5" max="5" width="8.28125" style="0" customWidth="1"/>
    <col min="9" max="9" width="23.8515625" style="0" customWidth="1"/>
    <col min="11" max="11" width="21.57421875" style="0" customWidth="1"/>
    <col min="19" max="19" width="12.7109375" style="0" bestFit="1" customWidth="1"/>
    <col min="21" max="21" width="12.28125" style="0" bestFit="1" customWidth="1"/>
    <col min="22" max="22" width="9.7109375" style="0" bestFit="1" customWidth="1"/>
    <col min="55" max="63" width="9.140625" style="0" customWidth="1"/>
    <col min="64" max="64" width="17.8515625" style="0" customWidth="1"/>
    <col min="65" max="65" width="9.140625" style="0" customWidth="1"/>
    <col min="69" max="69" width="34.28125" style="0" customWidth="1"/>
  </cols>
  <sheetData>
    <row r="1" spans="1:68" ht="13.5" thickBot="1">
      <c r="A1" s="257" t="s">
        <v>1148</v>
      </c>
      <c r="B1" s="258"/>
      <c r="C1" s="258"/>
      <c r="D1" s="258"/>
      <c r="E1" s="259"/>
      <c r="F1">
        <f>IF(AND(LEN('IBP Rater'!D7)&lt;=3,'IBP Rater'!D7+0&lt;1000),1,0)</f>
        <v>1</v>
      </c>
      <c r="H1" s="260" t="s">
        <v>1147</v>
      </c>
      <c r="I1" s="261"/>
      <c r="J1" s="261"/>
      <c r="K1" s="261"/>
      <c r="L1" s="262"/>
      <c r="M1" s="147">
        <v>1</v>
      </c>
      <c r="N1" s="227" t="str">
        <f>VLOOKUP(M1,$G$3:$L$145,4,FALSE)</f>
        <v>B</v>
      </c>
      <c r="O1" s="226"/>
      <c r="R1" s="56" t="s">
        <v>1160</v>
      </c>
      <c r="S1" s="57"/>
      <c r="T1" s="19">
        <v>1</v>
      </c>
      <c r="U1" s="79">
        <f>VLOOKUP($T$1,$R$2:$S$4,2,FALSE)</f>
        <v>300000</v>
      </c>
      <c r="V1" s="79">
        <f>VLOOKUP($T$1,$R$2:$U$4,3,FALSE)</f>
        <v>0</v>
      </c>
      <c r="AD1" s="257" t="s">
        <v>1188</v>
      </c>
      <c r="AE1" s="258"/>
      <c r="AF1" s="258"/>
      <c r="AG1" s="95">
        <v>1</v>
      </c>
      <c r="AH1" s="95">
        <v>1</v>
      </c>
      <c r="AI1" s="96">
        <v>101</v>
      </c>
      <c r="AJ1" s="98">
        <v>1</v>
      </c>
      <c r="AL1" s="269" t="s">
        <v>1231</v>
      </c>
      <c r="AM1" s="258"/>
      <c r="AN1" s="258"/>
      <c r="AO1" s="95">
        <v>1</v>
      </c>
      <c r="AR1" s="140" t="s">
        <v>1200</v>
      </c>
      <c r="AS1" s="141"/>
      <c r="AT1" s="141"/>
      <c r="AU1" s="142"/>
      <c r="AV1" s="92"/>
      <c r="AW1" s="92"/>
      <c r="AX1" s="92"/>
      <c r="AY1" s="92"/>
      <c r="AZ1" s="92"/>
      <c r="BA1" s="92"/>
      <c r="BC1" s="182"/>
      <c r="BD1" s="182"/>
      <c r="BE1" s="182"/>
      <c r="BF1" s="209" t="s">
        <v>1246</v>
      </c>
      <c r="BG1" s="210"/>
      <c r="BH1" s="210"/>
      <c r="BI1" s="210"/>
      <c r="BJ1" s="210"/>
      <c r="BK1" s="210"/>
      <c r="BL1" s="182"/>
      <c r="BM1" s="182"/>
      <c r="BO1" s="228" t="s">
        <v>1267</v>
      </c>
      <c r="BP1" s="229" t="s">
        <v>1268</v>
      </c>
    </row>
    <row r="2" spans="1:68" ht="13.5" thickBot="1">
      <c r="A2" s="12" t="s">
        <v>1014</v>
      </c>
      <c r="B2" s="110" t="s">
        <v>0</v>
      </c>
      <c r="C2" s="13" t="s">
        <v>1</v>
      </c>
      <c r="D2" s="13" t="s">
        <v>2</v>
      </c>
      <c r="E2" s="14" t="s">
        <v>3</v>
      </c>
      <c r="F2">
        <f>'IBP Rater'!D7+0</f>
        <v>0</v>
      </c>
      <c r="H2" s="4" t="s">
        <v>1022</v>
      </c>
      <c r="I2" s="10" t="s">
        <v>1023</v>
      </c>
      <c r="J2" s="10" t="s">
        <v>1024</v>
      </c>
      <c r="K2" s="10" t="s">
        <v>1212</v>
      </c>
      <c r="L2" s="10" t="s">
        <v>1144</v>
      </c>
      <c r="M2" s="10"/>
      <c r="N2" s="11"/>
      <c r="O2" s="1"/>
      <c r="R2" s="4">
        <v>1</v>
      </c>
      <c r="S2" s="53">
        <v>300000</v>
      </c>
      <c r="T2" s="59"/>
      <c r="U2" s="51">
        <v>0</v>
      </c>
      <c r="AD2" s="12" t="s">
        <v>1014</v>
      </c>
      <c r="AE2" s="13" t="s">
        <v>1189</v>
      </c>
      <c r="AF2" s="13"/>
      <c r="AG2" s="13">
        <f>VLOOKUP(AG1,AD2:AE1003,2,FALSE)+5000</f>
        <v>5000</v>
      </c>
      <c r="AH2" s="172">
        <f>VLOOKUP(AH1,AD2:AE1003,2,FALSE)</f>
        <v>0</v>
      </c>
      <c r="AI2" s="14">
        <f>VLOOKUP(AI1,AD2:AE502,2,FALSE)</f>
        <v>10000</v>
      </c>
      <c r="AJ2" s="14">
        <f>VLOOKUP(AJ1,$AD$3:$AF$23,3,FALSE)</f>
        <v>0</v>
      </c>
      <c r="AL2" s="12" t="s">
        <v>1014</v>
      </c>
      <c r="AM2" s="13" t="s">
        <v>1189</v>
      </c>
      <c r="AN2" s="13"/>
      <c r="AO2" s="13">
        <f>VLOOKUP(AO1,AL2:AM995,2,FALSE)</f>
        <v>0</v>
      </c>
      <c r="AR2" s="92"/>
      <c r="AS2" s="152" t="s">
        <v>1202</v>
      </c>
      <c r="AT2" s="153"/>
      <c r="AU2" s="154"/>
      <c r="AV2" s="155" t="s">
        <v>1203</v>
      </c>
      <c r="AW2" s="156"/>
      <c r="AX2" s="157"/>
      <c r="AY2" s="149" t="s">
        <v>1204</v>
      </c>
      <c r="AZ2" s="150"/>
      <c r="BA2" s="151"/>
      <c r="BC2" s="182"/>
      <c r="BD2" s="182"/>
      <c r="BE2" s="182"/>
      <c r="BF2" s="263">
        <v>30000</v>
      </c>
      <c r="BG2" s="264"/>
      <c r="BH2" s="265"/>
      <c r="BI2" s="266">
        <v>60000</v>
      </c>
      <c r="BJ2" s="267"/>
      <c r="BK2" s="268"/>
      <c r="BL2" s="182"/>
      <c r="BM2" s="182"/>
      <c r="BO2" s="230" t="s">
        <v>369</v>
      </c>
      <c r="BP2" s="231">
        <v>1</v>
      </c>
    </row>
    <row r="3" spans="1:69" ht="39" thickBot="1">
      <c r="A3" s="5">
        <v>1</v>
      </c>
      <c r="B3" s="111" t="s">
        <v>10</v>
      </c>
      <c r="C3" s="2" t="s">
        <v>11</v>
      </c>
      <c r="D3" s="2" t="s">
        <v>12</v>
      </c>
      <c r="E3" s="6" t="s">
        <v>6</v>
      </c>
      <c r="F3">
        <f>IF(AND(F1=1,F2&gt;499,F2&lt;600),1,0)</f>
        <v>0</v>
      </c>
      <c r="G3">
        <v>1</v>
      </c>
      <c r="H3" s="5">
        <v>63</v>
      </c>
      <c r="I3" s="1" t="s">
        <v>1105</v>
      </c>
      <c r="J3" s="1" t="s">
        <v>1026</v>
      </c>
      <c r="K3" s="1" t="s">
        <v>1027</v>
      </c>
      <c r="L3" s="1" t="str">
        <f>I3&amp;" - "&amp;H3</f>
        <v>ABSTRACTING &amp; INDEXING SERVICE - 63</v>
      </c>
      <c r="M3" s="1"/>
      <c r="N3" s="24"/>
      <c r="O3" s="1"/>
      <c r="R3" s="5">
        <v>2</v>
      </c>
      <c r="S3" s="54">
        <v>500000</v>
      </c>
      <c r="T3" s="60">
        <v>25</v>
      </c>
      <c r="U3" s="51">
        <v>40</v>
      </c>
      <c r="AD3" s="5">
        <v>1</v>
      </c>
      <c r="AE3" s="97">
        <v>0</v>
      </c>
      <c r="AF3" s="2">
        <f>AD3-1</f>
        <v>0</v>
      </c>
      <c r="AG3" s="2"/>
      <c r="AH3" s="174" t="s">
        <v>1227</v>
      </c>
      <c r="AI3" s="6"/>
      <c r="AL3" s="5">
        <v>1</v>
      </c>
      <c r="AM3" s="97">
        <v>0</v>
      </c>
      <c r="AN3" s="2"/>
      <c r="AO3" s="2"/>
      <c r="AR3" s="136" t="s">
        <v>1201</v>
      </c>
      <c r="AS3" s="122" t="s">
        <v>1031</v>
      </c>
      <c r="AT3" s="117" t="s">
        <v>1030</v>
      </c>
      <c r="AU3" s="118" t="s">
        <v>1026</v>
      </c>
      <c r="AV3" s="158" t="s">
        <v>1031</v>
      </c>
      <c r="AW3" s="159" t="s">
        <v>1030</v>
      </c>
      <c r="AX3" s="160" t="s">
        <v>1026</v>
      </c>
      <c r="AY3" s="129" t="s">
        <v>1031</v>
      </c>
      <c r="AZ3" s="129" t="s">
        <v>1030</v>
      </c>
      <c r="BA3" s="129" t="s">
        <v>1026</v>
      </c>
      <c r="BC3" s="200" t="s">
        <v>1247</v>
      </c>
      <c r="BD3" s="200"/>
      <c r="BE3" s="200"/>
      <c r="BF3" s="211" t="s">
        <v>1248</v>
      </c>
      <c r="BG3" s="211" t="s">
        <v>1249</v>
      </c>
      <c r="BH3" s="211" t="s">
        <v>1250</v>
      </c>
      <c r="BI3" s="211" t="s">
        <v>1248</v>
      </c>
      <c r="BJ3" s="211" t="s">
        <v>1249</v>
      </c>
      <c r="BK3" s="211" t="s">
        <v>1250</v>
      </c>
      <c r="BL3" s="212" t="s">
        <v>1251</v>
      </c>
      <c r="BM3" s="213">
        <f>VLOOKUP($T$64,$R$65:$S$66,2,FALSE)</f>
        <v>0</v>
      </c>
      <c r="BO3" s="230" t="s">
        <v>875</v>
      </c>
      <c r="BP3" s="231">
        <v>1</v>
      </c>
      <c r="BQ3" s="249" t="s">
        <v>1277</v>
      </c>
    </row>
    <row r="4" spans="1:76" ht="13.5" thickBot="1">
      <c r="A4" s="5">
        <f aca="true" t="shared" si="0" ref="A4:A67">A3+1</f>
        <v>2</v>
      </c>
      <c r="B4" s="111" t="s">
        <v>13</v>
      </c>
      <c r="C4" s="2" t="s">
        <v>14</v>
      </c>
      <c r="D4" s="2" t="s">
        <v>1197</v>
      </c>
      <c r="E4" s="6" t="s">
        <v>9</v>
      </c>
      <c r="F4" t="e">
        <f>IF(AND(F1=1,F3=1),"NY","#N/A")</f>
        <v>#N/A</v>
      </c>
      <c r="G4">
        <v>2</v>
      </c>
      <c r="H4" s="5">
        <v>1</v>
      </c>
      <c r="I4" s="1" t="s">
        <v>1025</v>
      </c>
      <c r="J4" s="1" t="s">
        <v>1026</v>
      </c>
      <c r="K4" s="1" t="s">
        <v>1027</v>
      </c>
      <c r="L4" s="1" t="str">
        <f>I4&amp;" - "&amp;H4</f>
        <v>ACCOUNTING SERVICE - 1</v>
      </c>
      <c r="M4" s="1"/>
      <c r="N4" s="24"/>
      <c r="O4" s="1"/>
      <c r="R4" s="7">
        <v>3</v>
      </c>
      <c r="S4" s="55">
        <v>1000000</v>
      </c>
      <c r="T4" s="61">
        <v>60</v>
      </c>
      <c r="U4" s="52">
        <v>80</v>
      </c>
      <c r="AD4" s="5">
        <f>AD3+1</f>
        <v>2</v>
      </c>
      <c r="AE4" s="97">
        <f>AE3+100</f>
        <v>100</v>
      </c>
      <c r="AF4" s="2">
        <f aca="true" t="shared" si="1" ref="AF4:AF23">AD4-1</f>
        <v>1</v>
      </c>
      <c r="AG4" s="2"/>
      <c r="AH4" s="2"/>
      <c r="AI4" s="6"/>
      <c r="AL4" s="5">
        <f>AL3+1</f>
        <v>2</v>
      </c>
      <c r="AM4" s="97">
        <f>IF(AM3="","",IF(95099-$AG$2&lt;AM3,"",AM3+5000))</f>
        <v>5000</v>
      </c>
      <c r="AN4" s="2"/>
      <c r="AO4" s="2"/>
      <c r="AR4" s="137" t="s">
        <v>1009</v>
      </c>
      <c r="AS4" s="123">
        <v>297</v>
      </c>
      <c r="AT4" s="119">
        <v>239</v>
      </c>
      <c r="AU4" s="124">
        <v>136</v>
      </c>
      <c r="AV4" s="161">
        <v>239</v>
      </c>
      <c r="AW4" s="162">
        <v>201</v>
      </c>
      <c r="AX4" s="163">
        <v>136</v>
      </c>
      <c r="AY4" s="143">
        <v>174</v>
      </c>
      <c r="AZ4" s="130">
        <v>136</v>
      </c>
      <c r="BA4" s="131">
        <v>130</v>
      </c>
      <c r="BC4" s="214" t="s">
        <v>368</v>
      </c>
      <c r="BD4" s="214" t="s">
        <v>369</v>
      </c>
      <c r="BE4" s="200">
        <v>2</v>
      </c>
      <c r="BF4" s="215">
        <v>151</v>
      </c>
      <c r="BG4" s="215">
        <v>173</v>
      </c>
      <c r="BH4" s="215">
        <v>203</v>
      </c>
      <c r="BI4" s="215">
        <v>249</v>
      </c>
      <c r="BJ4" s="215">
        <v>287</v>
      </c>
      <c r="BK4" s="215">
        <v>337</v>
      </c>
      <c r="BL4" s="216" t="s">
        <v>1252</v>
      </c>
      <c r="BM4" s="213">
        <f>VLOOKUP(T68,$R$69:$S$71,2,FALSE)</f>
        <v>0</v>
      </c>
      <c r="BO4" s="230" t="s">
        <v>736</v>
      </c>
      <c r="BP4" s="231">
        <v>1</v>
      </c>
      <c r="BR4" s="240"/>
      <c r="BS4" s="240"/>
      <c r="BT4" s="240"/>
      <c r="BU4" s="240"/>
      <c r="BV4" s="240"/>
      <c r="BW4" s="240"/>
      <c r="BX4" s="240"/>
    </row>
    <row r="5" spans="1:75" ht="13.5" thickBot="1">
      <c r="A5" s="5">
        <f t="shared" si="0"/>
        <v>3</v>
      </c>
      <c r="B5" s="111" t="s">
        <v>16</v>
      </c>
      <c r="C5" s="2" t="s">
        <v>14</v>
      </c>
      <c r="D5" s="2" t="s">
        <v>1197</v>
      </c>
      <c r="E5" s="6" t="s">
        <v>9</v>
      </c>
      <c r="G5">
        <v>3</v>
      </c>
      <c r="H5" s="5">
        <v>2</v>
      </c>
      <c r="I5" s="1" t="s">
        <v>1059</v>
      </c>
      <c r="J5" s="177" t="str">
        <f>IF('IBP Rater'!G7="NY","B","A")</f>
        <v>A</v>
      </c>
      <c r="K5" s="1" t="s">
        <v>1027</v>
      </c>
      <c r="L5" s="1" t="str">
        <f>I5&amp;" - "&amp;H5</f>
        <v>ADJUSTER (PUBLIC OR INDEPENDENT CLAIM ADJUSTER) - 2</v>
      </c>
      <c r="M5" s="1"/>
      <c r="N5" s="24"/>
      <c r="O5" s="1"/>
      <c r="AD5" s="5">
        <f aca="true" t="shared" si="2" ref="AD5:AD68">AD4+1</f>
        <v>3</v>
      </c>
      <c r="AE5" s="97">
        <f aca="true" t="shared" si="3" ref="AE5:AE68">AE4+100</f>
        <v>200</v>
      </c>
      <c r="AF5" s="2">
        <f t="shared" si="1"/>
        <v>2</v>
      </c>
      <c r="AG5" s="2"/>
      <c r="AH5" s="2"/>
      <c r="AI5" s="6"/>
      <c r="AL5" s="5">
        <f aca="true" t="shared" si="4" ref="AL5:AL68">AL4+1</f>
        <v>3</v>
      </c>
      <c r="AM5" s="97">
        <f>IF(AM4="","",IF(99999-$AG$2&lt;AM4,"",AM4+100))</f>
        <v>5100</v>
      </c>
      <c r="AN5" s="2"/>
      <c r="AO5" s="2"/>
      <c r="AR5" s="138" t="s">
        <v>369</v>
      </c>
      <c r="AS5" s="125">
        <v>297</v>
      </c>
      <c r="AT5" s="120">
        <v>239</v>
      </c>
      <c r="AU5" s="126">
        <v>159</v>
      </c>
      <c r="AV5" s="164">
        <v>239</v>
      </c>
      <c r="AW5" s="165">
        <v>201</v>
      </c>
      <c r="AX5" s="166">
        <v>159</v>
      </c>
      <c r="AY5" s="144">
        <v>201</v>
      </c>
      <c r="AZ5" s="132">
        <v>159</v>
      </c>
      <c r="BA5" s="133">
        <v>159</v>
      </c>
      <c r="BC5" s="200" t="s">
        <v>1008</v>
      </c>
      <c r="BD5" s="200" t="s">
        <v>1009</v>
      </c>
      <c r="BE5" s="200">
        <v>3</v>
      </c>
      <c r="BF5" s="217">
        <v>187</v>
      </c>
      <c r="BG5" s="217">
        <v>215</v>
      </c>
      <c r="BH5" s="217">
        <v>250</v>
      </c>
      <c r="BI5" s="217">
        <v>310</v>
      </c>
      <c r="BJ5" s="217">
        <v>357</v>
      </c>
      <c r="BK5" s="217">
        <v>418</v>
      </c>
      <c r="BL5" s="216" t="s">
        <v>1253</v>
      </c>
      <c r="BM5" s="213" t="e">
        <f>VLOOKUP('IBP Rater'!$G$7,Tables!$BD$4:$BE$54,2,FALSE)</f>
        <v>#N/A</v>
      </c>
      <c r="BO5" s="230" t="s">
        <v>823</v>
      </c>
      <c r="BP5" s="231">
        <v>1</v>
      </c>
      <c r="BR5" s="240"/>
      <c r="BS5" s="240"/>
      <c r="BT5" s="240"/>
      <c r="BU5" s="240"/>
      <c r="BV5" s="240"/>
      <c r="BW5" s="240"/>
    </row>
    <row r="6" spans="1:75" ht="13.5" thickBot="1">
      <c r="A6" s="5">
        <f t="shared" si="0"/>
        <v>4</v>
      </c>
      <c r="B6" s="111" t="s">
        <v>17</v>
      </c>
      <c r="C6" s="2" t="s">
        <v>14</v>
      </c>
      <c r="D6" s="2" t="s">
        <v>1197</v>
      </c>
      <c r="E6" s="6" t="s">
        <v>6</v>
      </c>
      <c r="G6">
        <v>4</v>
      </c>
      <c r="H6" s="5">
        <v>71</v>
      </c>
      <c r="I6" s="1" t="s">
        <v>1114</v>
      </c>
      <c r="J6" s="1" t="s">
        <v>1026</v>
      </c>
      <c r="K6" s="1" t="s">
        <v>1027</v>
      </c>
      <c r="L6" s="1" t="str">
        <f>I6&amp;" - "&amp;H6</f>
        <v>ADVERTISING SPECIALTY ITEMS SALES - 71</v>
      </c>
      <c r="M6" s="1"/>
      <c r="N6" s="24"/>
      <c r="O6" s="1"/>
      <c r="R6" s="257" t="s">
        <v>1199</v>
      </c>
      <c r="S6" s="258"/>
      <c r="T6" s="259"/>
      <c r="AD6" s="5">
        <f t="shared" si="2"/>
        <v>4</v>
      </c>
      <c r="AE6" s="97">
        <f t="shared" si="3"/>
        <v>300</v>
      </c>
      <c r="AF6" s="2">
        <f t="shared" si="1"/>
        <v>3</v>
      </c>
      <c r="AG6" s="2"/>
      <c r="AH6" s="2"/>
      <c r="AI6" s="6"/>
      <c r="AL6" s="5">
        <f t="shared" si="4"/>
        <v>4</v>
      </c>
      <c r="AM6" s="97">
        <f aca="true" t="shared" si="5" ref="AM6:AM69">IF(AM5="","",IF(99999-$AG$2&lt;AM5,"",AM5+100))</f>
        <v>5200</v>
      </c>
      <c r="AN6" s="2"/>
      <c r="AO6" s="2"/>
      <c r="AR6" s="138" t="s">
        <v>736</v>
      </c>
      <c r="AS6" s="125">
        <v>297</v>
      </c>
      <c r="AT6" s="120">
        <v>239</v>
      </c>
      <c r="AU6" s="126">
        <v>159</v>
      </c>
      <c r="AV6" s="164">
        <v>239</v>
      </c>
      <c r="AW6" s="165">
        <v>201</v>
      </c>
      <c r="AX6" s="166">
        <v>159</v>
      </c>
      <c r="AY6" s="144">
        <v>201</v>
      </c>
      <c r="AZ6" s="132">
        <v>159</v>
      </c>
      <c r="BA6" s="133">
        <v>159</v>
      </c>
      <c r="BC6" s="214" t="s">
        <v>874</v>
      </c>
      <c r="BD6" s="214" t="s">
        <v>875</v>
      </c>
      <c r="BE6" s="200">
        <v>4</v>
      </c>
      <c r="BF6" s="215">
        <v>208</v>
      </c>
      <c r="BG6" s="215">
        <v>240</v>
      </c>
      <c r="BH6" s="215">
        <v>282</v>
      </c>
      <c r="BI6" s="215">
        <v>346</v>
      </c>
      <c r="BJ6" s="215">
        <v>398</v>
      </c>
      <c r="BK6" s="215">
        <v>467</v>
      </c>
      <c r="BL6" s="182"/>
      <c r="BM6" s="182"/>
      <c r="BO6" s="230" t="s">
        <v>73</v>
      </c>
      <c r="BP6" s="231">
        <v>1</v>
      </c>
      <c r="BR6" s="240"/>
      <c r="BS6" s="240"/>
      <c r="BT6" s="240"/>
      <c r="BU6" s="240"/>
      <c r="BV6" s="240"/>
      <c r="BW6" s="240"/>
    </row>
    <row r="7" spans="1:75" ht="13.5" thickBot="1">
      <c r="A7" s="5">
        <f t="shared" si="0"/>
        <v>5</v>
      </c>
      <c r="B7" s="111" t="s">
        <v>18</v>
      </c>
      <c r="C7" s="2" t="s">
        <v>14</v>
      </c>
      <c r="D7" s="2" t="s">
        <v>1197</v>
      </c>
      <c r="E7" s="6" t="s">
        <v>6</v>
      </c>
      <c r="G7">
        <v>5</v>
      </c>
      <c r="H7" s="5">
        <v>43</v>
      </c>
      <c r="I7" s="1" t="s">
        <v>1084</v>
      </c>
      <c r="J7" s="1" t="s">
        <v>1026</v>
      </c>
      <c r="K7" s="1">
        <v>3</v>
      </c>
      <c r="L7" s="1" t="str">
        <f>IF(OR('IBP Rater'!$G$7="VT",'IBP Rater'!$G$7="TX"),"",I7&amp;" - "&amp;H7)</f>
        <v>AMSOIL - 43</v>
      </c>
      <c r="M7" s="1"/>
      <c r="N7" s="24"/>
      <c r="O7" s="1"/>
      <c r="R7" s="29"/>
      <c r="S7" s="33" t="s">
        <v>1031</v>
      </c>
      <c r="T7" s="34" t="s">
        <v>1030</v>
      </c>
      <c r="U7" s="35" t="s">
        <v>1026</v>
      </c>
      <c r="V7" s="35" t="s">
        <v>1031</v>
      </c>
      <c r="W7" s="35" t="s">
        <v>1030</v>
      </c>
      <c r="X7" s="35" t="s">
        <v>1026</v>
      </c>
      <c r="AD7" s="5">
        <f t="shared" si="2"/>
        <v>5</v>
      </c>
      <c r="AE7" s="97">
        <f t="shared" si="3"/>
        <v>400</v>
      </c>
      <c r="AF7" s="2">
        <f t="shared" si="1"/>
        <v>4</v>
      </c>
      <c r="AG7" s="2"/>
      <c r="AH7" s="2"/>
      <c r="AI7" s="6"/>
      <c r="AL7" s="5">
        <f t="shared" si="4"/>
        <v>5</v>
      </c>
      <c r="AM7" s="97">
        <f t="shared" si="5"/>
        <v>5300</v>
      </c>
      <c r="AN7" s="2"/>
      <c r="AO7" s="2"/>
      <c r="AR7" s="138" t="s">
        <v>875</v>
      </c>
      <c r="AS7" s="125">
        <v>297</v>
      </c>
      <c r="AT7" s="120">
        <v>239</v>
      </c>
      <c r="AU7" s="126">
        <v>159</v>
      </c>
      <c r="AV7" s="164">
        <v>239</v>
      </c>
      <c r="AW7" s="165">
        <v>201</v>
      </c>
      <c r="AX7" s="166">
        <v>159</v>
      </c>
      <c r="AY7" s="144">
        <v>201</v>
      </c>
      <c r="AZ7" s="132">
        <v>159</v>
      </c>
      <c r="BA7" s="133">
        <v>159</v>
      </c>
      <c r="BC7" s="200" t="s">
        <v>735</v>
      </c>
      <c r="BD7" s="200" t="s">
        <v>736</v>
      </c>
      <c r="BE7" s="200">
        <v>5</v>
      </c>
      <c r="BF7" s="217">
        <v>213</v>
      </c>
      <c r="BG7" s="217">
        <v>245</v>
      </c>
      <c r="BH7" s="217">
        <v>286</v>
      </c>
      <c r="BI7" s="217">
        <v>351</v>
      </c>
      <c r="BJ7" s="217">
        <v>404</v>
      </c>
      <c r="BK7" s="217">
        <v>476</v>
      </c>
      <c r="BL7" s="216" t="s">
        <v>1254</v>
      </c>
      <c r="BM7" s="213">
        <f>IF(T49=1,0,IF(BM3=BF2,HLOOKUP(BM4,$BF$3:$BH$54,BM5,FALSE),HLOOKUP(BM4,$BI$3:$BK$54,BM5,FALSE)))</f>
        <v>0</v>
      </c>
      <c r="BO7" s="230" t="s">
        <v>211</v>
      </c>
      <c r="BP7" s="231">
        <v>1</v>
      </c>
      <c r="BR7" s="240"/>
      <c r="BS7" s="240"/>
      <c r="BT7" s="240"/>
      <c r="BU7" s="240"/>
      <c r="BV7" s="240"/>
      <c r="BW7" s="240"/>
    </row>
    <row r="8" spans="1:75" ht="13.5" thickBot="1">
      <c r="A8" s="5">
        <f t="shared" si="0"/>
        <v>6</v>
      </c>
      <c r="B8" s="111" t="s">
        <v>19</v>
      </c>
      <c r="C8" s="2" t="s">
        <v>14</v>
      </c>
      <c r="D8" s="2" t="s">
        <v>1197</v>
      </c>
      <c r="E8" s="6" t="s">
        <v>6</v>
      </c>
      <c r="G8">
        <v>6</v>
      </c>
      <c r="H8" s="5">
        <v>3</v>
      </c>
      <c r="I8" s="1" t="s">
        <v>1069</v>
      </c>
      <c r="J8" s="1" t="s">
        <v>1030</v>
      </c>
      <c r="K8" s="1" t="s">
        <v>1027</v>
      </c>
      <c r="L8" s="1" t="str">
        <f aca="true" t="shared" si="6" ref="L8:L32">I8&amp;" - "&amp;H8</f>
        <v>ANTIQUE GALLERY/SHOP - 3</v>
      </c>
      <c r="M8" s="1"/>
      <c r="N8" s="24"/>
      <c r="O8" s="1"/>
      <c r="R8" s="30">
        <v>1</v>
      </c>
      <c r="S8" s="36">
        <v>280</v>
      </c>
      <c r="T8" s="37">
        <v>225</v>
      </c>
      <c r="U8" s="37">
        <v>150</v>
      </c>
      <c r="V8" s="37">
        <v>305</v>
      </c>
      <c r="W8" s="38">
        <v>250</v>
      </c>
      <c r="X8" s="38">
        <v>175</v>
      </c>
      <c r="AD8" s="5">
        <f t="shared" si="2"/>
        <v>6</v>
      </c>
      <c r="AE8" s="97">
        <f t="shared" si="3"/>
        <v>500</v>
      </c>
      <c r="AF8" s="2">
        <f t="shared" si="1"/>
        <v>5</v>
      </c>
      <c r="AG8" s="2"/>
      <c r="AH8" s="2"/>
      <c r="AI8" s="6"/>
      <c r="AL8" s="5">
        <f t="shared" si="4"/>
        <v>6</v>
      </c>
      <c r="AM8" s="97">
        <f t="shared" si="5"/>
        <v>5400</v>
      </c>
      <c r="AN8" s="2"/>
      <c r="AO8" s="2"/>
      <c r="AR8" s="138" t="s">
        <v>915</v>
      </c>
      <c r="AS8" s="125">
        <v>275</v>
      </c>
      <c r="AT8" s="120">
        <v>225</v>
      </c>
      <c r="AU8" s="126">
        <v>150</v>
      </c>
      <c r="AV8" s="164">
        <v>225</v>
      </c>
      <c r="AW8" s="165">
        <v>190</v>
      </c>
      <c r="AX8" s="166">
        <v>150</v>
      </c>
      <c r="AY8" s="144">
        <v>190</v>
      </c>
      <c r="AZ8" s="132">
        <v>155</v>
      </c>
      <c r="BA8" s="133">
        <v>150</v>
      </c>
      <c r="BC8" s="218" t="s">
        <v>914</v>
      </c>
      <c r="BD8" s="218" t="s">
        <v>915</v>
      </c>
      <c r="BE8" s="218">
        <v>6</v>
      </c>
      <c r="BF8" s="219">
        <v>184</v>
      </c>
      <c r="BG8" s="219">
        <v>211</v>
      </c>
      <c r="BH8" s="219">
        <v>250</v>
      </c>
      <c r="BI8" s="219">
        <v>306</v>
      </c>
      <c r="BJ8" s="219">
        <v>352</v>
      </c>
      <c r="BK8" s="219">
        <v>413</v>
      </c>
      <c r="BL8" s="182"/>
      <c r="BM8" s="182"/>
      <c r="BO8" s="230" t="s">
        <v>856</v>
      </c>
      <c r="BP8" s="231">
        <v>1</v>
      </c>
      <c r="BR8" s="240"/>
      <c r="BS8" s="240"/>
      <c r="BT8" s="240"/>
      <c r="BU8" s="240"/>
      <c r="BV8" s="240"/>
      <c r="BW8" s="240"/>
    </row>
    <row r="9" spans="1:75" ht="13.5" thickBot="1">
      <c r="A9" s="5">
        <f t="shared" si="0"/>
        <v>7</v>
      </c>
      <c r="B9" s="111" t="s">
        <v>20</v>
      </c>
      <c r="C9" s="2" t="s">
        <v>14</v>
      </c>
      <c r="D9" s="2" t="s">
        <v>1197</v>
      </c>
      <c r="E9" s="6" t="s">
        <v>6</v>
      </c>
      <c r="G9">
        <v>7</v>
      </c>
      <c r="H9" s="5">
        <v>4</v>
      </c>
      <c r="I9" s="1" t="s">
        <v>1080</v>
      </c>
      <c r="J9" s="1" t="s">
        <v>1026</v>
      </c>
      <c r="K9" s="1"/>
      <c r="L9" s="1" t="str">
        <f t="shared" si="6"/>
        <v>APPRAISAL SERVICE - 4</v>
      </c>
      <c r="M9" s="1"/>
      <c r="N9" s="24"/>
      <c r="O9" s="1"/>
      <c r="R9" s="31">
        <v>2</v>
      </c>
      <c r="S9" s="39">
        <v>225</v>
      </c>
      <c r="T9" s="40">
        <v>190</v>
      </c>
      <c r="U9" s="40">
        <v>150</v>
      </c>
      <c r="V9" s="40">
        <v>250</v>
      </c>
      <c r="W9" s="41">
        <v>215</v>
      </c>
      <c r="X9" s="41">
        <v>175</v>
      </c>
      <c r="AD9" s="5">
        <f t="shared" si="2"/>
        <v>7</v>
      </c>
      <c r="AE9" s="97">
        <f t="shared" si="3"/>
        <v>600</v>
      </c>
      <c r="AF9" s="2">
        <f t="shared" si="1"/>
        <v>6</v>
      </c>
      <c r="AG9" s="2"/>
      <c r="AH9" s="2"/>
      <c r="AI9" s="6"/>
      <c r="AL9" s="5">
        <f t="shared" si="4"/>
        <v>7</v>
      </c>
      <c r="AM9" s="97">
        <f t="shared" si="5"/>
        <v>5500</v>
      </c>
      <c r="AN9" s="2"/>
      <c r="AO9" s="2"/>
      <c r="AR9" s="138" t="s">
        <v>823</v>
      </c>
      <c r="AS9" s="125">
        <v>297</v>
      </c>
      <c r="AT9" s="120">
        <v>239</v>
      </c>
      <c r="AU9" s="126">
        <v>159</v>
      </c>
      <c r="AV9" s="164">
        <v>239</v>
      </c>
      <c r="AW9" s="165">
        <v>201</v>
      </c>
      <c r="AX9" s="166">
        <v>159</v>
      </c>
      <c r="AY9" s="144">
        <v>201</v>
      </c>
      <c r="AZ9" s="132">
        <v>159</v>
      </c>
      <c r="BA9" s="133">
        <v>159</v>
      </c>
      <c r="BC9" s="200" t="s">
        <v>822</v>
      </c>
      <c r="BD9" s="200" t="s">
        <v>823</v>
      </c>
      <c r="BE9" s="200">
        <v>7</v>
      </c>
      <c r="BF9" s="217">
        <v>241</v>
      </c>
      <c r="BG9" s="217">
        <v>277</v>
      </c>
      <c r="BH9" s="217">
        <v>326</v>
      </c>
      <c r="BI9" s="217">
        <v>401</v>
      </c>
      <c r="BJ9" s="217">
        <v>461</v>
      </c>
      <c r="BK9" s="217">
        <v>539</v>
      </c>
      <c r="BL9" s="182"/>
      <c r="BM9" s="182"/>
      <c r="BO9" s="230" t="s">
        <v>626</v>
      </c>
      <c r="BP9" s="231">
        <v>1</v>
      </c>
      <c r="BR9" s="240"/>
      <c r="BS9" s="240"/>
      <c r="BT9" s="240"/>
      <c r="BU9" s="240"/>
      <c r="BV9" s="240"/>
      <c r="BW9" s="240"/>
    </row>
    <row r="10" spans="1:75" ht="14.25" thickBot="1">
      <c r="A10" s="5">
        <f t="shared" si="0"/>
        <v>8</v>
      </c>
      <c r="B10" s="111" t="s">
        <v>21</v>
      </c>
      <c r="C10" s="2" t="s">
        <v>14</v>
      </c>
      <c r="D10" s="2" t="s">
        <v>1197</v>
      </c>
      <c r="E10" s="6" t="s">
        <v>9</v>
      </c>
      <c r="G10">
        <v>8</v>
      </c>
      <c r="H10" s="5">
        <v>5</v>
      </c>
      <c r="I10" s="1" t="s">
        <v>1091</v>
      </c>
      <c r="J10" s="1" t="s">
        <v>1030</v>
      </c>
      <c r="K10" s="1" t="s">
        <v>1027</v>
      </c>
      <c r="L10" s="1" t="str">
        <f t="shared" si="6"/>
        <v>ART GALLERY/ART STUDIO - 5</v>
      </c>
      <c r="M10" s="1"/>
      <c r="N10" s="24"/>
      <c r="O10" s="1"/>
      <c r="R10" s="32">
        <v>3</v>
      </c>
      <c r="S10" s="42">
        <v>190</v>
      </c>
      <c r="T10" s="43">
        <v>150</v>
      </c>
      <c r="U10" s="43">
        <v>150</v>
      </c>
      <c r="V10" s="43">
        <v>215</v>
      </c>
      <c r="W10" s="44">
        <v>175</v>
      </c>
      <c r="X10" s="44">
        <v>175</v>
      </c>
      <c r="AD10" s="5">
        <f t="shared" si="2"/>
        <v>8</v>
      </c>
      <c r="AE10" s="97">
        <f t="shared" si="3"/>
        <v>700</v>
      </c>
      <c r="AF10" s="2">
        <f t="shared" si="1"/>
        <v>7</v>
      </c>
      <c r="AG10" s="2"/>
      <c r="AH10" s="2"/>
      <c r="AI10" s="6"/>
      <c r="AL10" s="5">
        <f t="shared" si="4"/>
        <v>8</v>
      </c>
      <c r="AM10" s="97">
        <f t="shared" si="5"/>
        <v>5600</v>
      </c>
      <c r="AN10" s="2"/>
      <c r="AO10" s="2"/>
      <c r="AR10" s="138" t="s">
        <v>73</v>
      </c>
      <c r="AS10" s="125">
        <v>297</v>
      </c>
      <c r="AT10" s="120">
        <v>239</v>
      </c>
      <c r="AU10" s="126">
        <v>159</v>
      </c>
      <c r="AV10" s="164">
        <v>239</v>
      </c>
      <c r="AW10" s="165">
        <v>201</v>
      </c>
      <c r="AX10" s="166">
        <v>159</v>
      </c>
      <c r="AY10" s="144">
        <v>201</v>
      </c>
      <c r="AZ10" s="132">
        <v>159</v>
      </c>
      <c r="BA10" s="133">
        <v>159</v>
      </c>
      <c r="BC10" s="200" t="s">
        <v>72</v>
      </c>
      <c r="BD10" s="200" t="s">
        <v>73</v>
      </c>
      <c r="BE10" s="200">
        <v>8</v>
      </c>
      <c r="BF10" s="217">
        <v>240</v>
      </c>
      <c r="BG10" s="217">
        <v>277</v>
      </c>
      <c r="BH10" s="217">
        <v>327</v>
      </c>
      <c r="BI10" s="217">
        <v>400</v>
      </c>
      <c r="BJ10" s="217">
        <v>460</v>
      </c>
      <c r="BK10" s="217">
        <v>542</v>
      </c>
      <c r="BL10" s="182"/>
      <c r="BM10" s="182"/>
      <c r="BO10" s="230" t="s">
        <v>482</v>
      </c>
      <c r="BP10" s="231">
        <v>1</v>
      </c>
      <c r="BR10" s="240"/>
      <c r="BS10" s="240"/>
      <c r="BT10" s="240"/>
      <c r="BU10" s="240"/>
      <c r="BV10" s="240"/>
      <c r="BW10" s="240"/>
    </row>
    <row r="11" spans="1:75" ht="14.25" thickBot="1">
      <c r="A11" s="5">
        <f t="shared" si="0"/>
        <v>9</v>
      </c>
      <c r="B11" s="111" t="s">
        <v>22</v>
      </c>
      <c r="C11" s="2" t="s">
        <v>14</v>
      </c>
      <c r="D11" s="2" t="s">
        <v>1197</v>
      </c>
      <c r="E11" s="6" t="s">
        <v>6</v>
      </c>
      <c r="G11">
        <v>9</v>
      </c>
      <c r="H11" s="5">
        <v>6</v>
      </c>
      <c r="I11" s="1" t="s">
        <v>1101</v>
      </c>
      <c r="J11" s="1" t="s">
        <v>1030</v>
      </c>
      <c r="K11" s="1" t="s">
        <v>1027</v>
      </c>
      <c r="L11" s="1" t="str">
        <f t="shared" si="6"/>
        <v>ARTIST SUPPLIES - 6</v>
      </c>
      <c r="M11" s="1"/>
      <c r="N11" s="24"/>
      <c r="O11" s="1"/>
      <c r="R11" s="45" t="s">
        <v>1031</v>
      </c>
      <c r="S11" s="48">
        <v>2</v>
      </c>
      <c r="T11" s="48">
        <v>5</v>
      </c>
      <c r="U11" s="48">
        <v>8</v>
      </c>
      <c r="AD11" s="5">
        <f t="shared" si="2"/>
        <v>9</v>
      </c>
      <c r="AE11" s="97">
        <f t="shared" si="3"/>
        <v>800</v>
      </c>
      <c r="AF11" s="2">
        <f t="shared" si="1"/>
        <v>8</v>
      </c>
      <c r="AG11" s="2"/>
      <c r="AH11" s="2"/>
      <c r="AI11" s="6"/>
      <c r="AL11" s="5">
        <f t="shared" si="4"/>
        <v>9</v>
      </c>
      <c r="AM11" s="97">
        <f t="shared" si="5"/>
        <v>5700</v>
      </c>
      <c r="AN11" s="2"/>
      <c r="AO11" s="2"/>
      <c r="AR11" s="138" t="s">
        <v>211</v>
      </c>
      <c r="AS11" s="125">
        <v>297</v>
      </c>
      <c r="AT11" s="120">
        <v>239</v>
      </c>
      <c r="AU11" s="126">
        <v>159</v>
      </c>
      <c r="AV11" s="164">
        <v>239</v>
      </c>
      <c r="AW11" s="165">
        <v>201</v>
      </c>
      <c r="AX11" s="166">
        <v>159</v>
      </c>
      <c r="AY11" s="144">
        <v>201</v>
      </c>
      <c r="AZ11" s="132">
        <v>159</v>
      </c>
      <c r="BA11" s="133">
        <v>159</v>
      </c>
      <c r="BC11" s="218" t="s">
        <v>205</v>
      </c>
      <c r="BD11" s="218" t="s">
        <v>206</v>
      </c>
      <c r="BE11" s="218">
        <v>9</v>
      </c>
      <c r="BF11" s="219">
        <v>262</v>
      </c>
      <c r="BG11" s="219">
        <v>301</v>
      </c>
      <c r="BH11" s="219">
        <v>353</v>
      </c>
      <c r="BI11" s="219">
        <v>436</v>
      </c>
      <c r="BJ11" s="219">
        <v>501</v>
      </c>
      <c r="BK11" s="219">
        <v>589</v>
      </c>
      <c r="BL11" s="182"/>
      <c r="BM11" s="182"/>
      <c r="BO11" s="230" t="s">
        <v>421</v>
      </c>
      <c r="BP11" s="231">
        <v>1</v>
      </c>
      <c r="BR11" s="240"/>
      <c r="BS11" s="240"/>
      <c r="BT11" s="240"/>
      <c r="BU11" s="240"/>
      <c r="BV11" s="240"/>
      <c r="BW11" s="240"/>
    </row>
    <row r="12" spans="1:75" ht="14.25" thickBot="1">
      <c r="A12" s="5">
        <f t="shared" si="0"/>
        <v>10</v>
      </c>
      <c r="B12" s="111" t="s">
        <v>23</v>
      </c>
      <c r="C12" s="2" t="s">
        <v>14</v>
      </c>
      <c r="D12" s="2" t="s">
        <v>1197</v>
      </c>
      <c r="E12" s="6" t="s">
        <v>6</v>
      </c>
      <c r="G12">
        <v>10</v>
      </c>
      <c r="H12" s="5">
        <v>72</v>
      </c>
      <c r="I12" s="1" t="s">
        <v>1115</v>
      </c>
      <c r="J12" s="1" t="s">
        <v>1030</v>
      </c>
      <c r="K12" s="1" t="s">
        <v>1027</v>
      </c>
      <c r="L12" s="1" t="str">
        <f t="shared" si="6"/>
        <v>AUCTIONEER - 72</v>
      </c>
      <c r="M12" s="1"/>
      <c r="N12" s="24"/>
      <c r="O12" s="1"/>
      <c r="R12" s="46" t="s">
        <v>1030</v>
      </c>
      <c r="S12" s="49">
        <v>3</v>
      </c>
      <c r="T12" s="49">
        <v>6</v>
      </c>
      <c r="U12" s="49">
        <v>9</v>
      </c>
      <c r="AD12" s="5">
        <f t="shared" si="2"/>
        <v>10</v>
      </c>
      <c r="AE12" s="97">
        <f t="shared" si="3"/>
        <v>900</v>
      </c>
      <c r="AF12" s="2">
        <f t="shared" si="1"/>
        <v>9</v>
      </c>
      <c r="AG12" s="2"/>
      <c r="AH12" s="2"/>
      <c r="AI12" s="6"/>
      <c r="AL12" s="5">
        <f t="shared" si="4"/>
        <v>10</v>
      </c>
      <c r="AM12" s="97">
        <f t="shared" si="5"/>
        <v>5800</v>
      </c>
      <c r="AN12" s="2"/>
      <c r="AO12" s="2"/>
      <c r="AR12" s="138" t="s">
        <v>206</v>
      </c>
      <c r="AS12" s="125">
        <v>297</v>
      </c>
      <c r="AT12" s="120">
        <v>239</v>
      </c>
      <c r="AU12" s="126">
        <v>151</v>
      </c>
      <c r="AV12" s="164">
        <v>239</v>
      </c>
      <c r="AW12" s="165">
        <v>201</v>
      </c>
      <c r="AX12" s="166">
        <v>151</v>
      </c>
      <c r="AY12" s="144">
        <v>191</v>
      </c>
      <c r="AZ12" s="132">
        <v>151</v>
      </c>
      <c r="BA12" s="133">
        <v>144</v>
      </c>
      <c r="BC12" s="220" t="s">
        <v>1255</v>
      </c>
      <c r="BD12" s="220" t="s">
        <v>211</v>
      </c>
      <c r="BE12" s="218">
        <v>10</v>
      </c>
      <c r="BF12" s="221">
        <v>238</v>
      </c>
      <c r="BG12" s="221">
        <v>274</v>
      </c>
      <c r="BH12" s="221">
        <v>321</v>
      </c>
      <c r="BI12" s="221">
        <v>395</v>
      </c>
      <c r="BJ12" s="221">
        <v>455</v>
      </c>
      <c r="BK12" s="221">
        <v>534</v>
      </c>
      <c r="BL12" s="182"/>
      <c r="BM12" s="182"/>
      <c r="BO12" s="230" t="s">
        <v>219</v>
      </c>
      <c r="BP12" s="231">
        <v>1</v>
      </c>
      <c r="BR12" s="240"/>
      <c r="BS12" s="240"/>
      <c r="BT12" s="240"/>
      <c r="BU12" s="240"/>
      <c r="BV12" s="240"/>
      <c r="BW12" s="240"/>
    </row>
    <row r="13" spans="1:75" ht="14.25" thickBot="1">
      <c r="A13" s="5">
        <f t="shared" si="0"/>
        <v>11</v>
      </c>
      <c r="B13" s="111" t="s">
        <v>24</v>
      </c>
      <c r="C13" s="2" t="s">
        <v>14</v>
      </c>
      <c r="D13" s="2" t="s">
        <v>1197</v>
      </c>
      <c r="E13" s="6" t="s">
        <v>6</v>
      </c>
      <c r="G13">
        <v>11</v>
      </c>
      <c r="H13" s="5">
        <v>106</v>
      </c>
      <c r="I13" s="1" t="s">
        <v>1035</v>
      </c>
      <c r="J13" s="1" t="s">
        <v>1026</v>
      </c>
      <c r="K13" s="1" t="s">
        <v>1027</v>
      </c>
      <c r="L13" s="1" t="str">
        <f t="shared" si="6"/>
        <v>AUDITOR - 106</v>
      </c>
      <c r="M13" s="1"/>
      <c r="N13" s="24"/>
      <c r="O13" s="1"/>
      <c r="R13" s="47" t="s">
        <v>1026</v>
      </c>
      <c r="S13" s="50">
        <v>4</v>
      </c>
      <c r="T13" s="50">
        <v>7</v>
      </c>
      <c r="U13" s="50">
        <v>10</v>
      </c>
      <c r="AD13" s="5">
        <f t="shared" si="2"/>
        <v>11</v>
      </c>
      <c r="AE13" s="97">
        <f t="shared" si="3"/>
        <v>1000</v>
      </c>
      <c r="AF13" s="2">
        <f t="shared" si="1"/>
        <v>10</v>
      </c>
      <c r="AG13" s="2"/>
      <c r="AH13" s="2"/>
      <c r="AI13" s="6"/>
      <c r="AL13" s="5">
        <f t="shared" si="4"/>
        <v>11</v>
      </c>
      <c r="AM13" s="97">
        <f t="shared" si="5"/>
        <v>5900</v>
      </c>
      <c r="AN13" s="2"/>
      <c r="AO13" s="2"/>
      <c r="AR13" s="138" t="s">
        <v>341</v>
      </c>
      <c r="AS13" s="125">
        <v>273</v>
      </c>
      <c r="AT13" s="120">
        <v>215</v>
      </c>
      <c r="AU13" s="126">
        <v>141</v>
      </c>
      <c r="AV13" s="164">
        <v>215</v>
      </c>
      <c r="AW13" s="165">
        <v>179</v>
      </c>
      <c r="AX13" s="166">
        <v>141</v>
      </c>
      <c r="AY13" s="144">
        <v>190</v>
      </c>
      <c r="AZ13" s="132">
        <v>150</v>
      </c>
      <c r="BA13" s="133">
        <v>134</v>
      </c>
      <c r="BC13" s="218" t="s">
        <v>340</v>
      </c>
      <c r="BD13" s="218" t="s">
        <v>341</v>
      </c>
      <c r="BE13" s="218">
        <v>11</v>
      </c>
      <c r="BF13" s="219">
        <v>276</v>
      </c>
      <c r="BG13" s="219">
        <v>317</v>
      </c>
      <c r="BH13" s="219">
        <v>371</v>
      </c>
      <c r="BI13" s="219">
        <v>458</v>
      </c>
      <c r="BJ13" s="219">
        <v>527</v>
      </c>
      <c r="BK13" s="219">
        <v>618</v>
      </c>
      <c r="BL13" s="182"/>
      <c r="BM13" s="182"/>
      <c r="BO13" s="230" t="s">
        <v>574</v>
      </c>
      <c r="BP13" s="231">
        <v>1</v>
      </c>
      <c r="BR13" s="240"/>
      <c r="BS13" s="240"/>
      <c r="BT13" s="240"/>
      <c r="BU13" s="240"/>
      <c r="BV13" s="240"/>
      <c r="BW13" s="240"/>
    </row>
    <row r="14" spans="1:75" ht="14.25" thickBot="1">
      <c r="A14" s="5">
        <f t="shared" si="0"/>
        <v>12</v>
      </c>
      <c r="B14" s="111" t="s">
        <v>25</v>
      </c>
      <c r="C14" s="2" t="s">
        <v>14</v>
      </c>
      <c r="D14" s="2" t="s">
        <v>1197</v>
      </c>
      <c r="E14" s="6" t="s">
        <v>6</v>
      </c>
      <c r="G14">
        <v>12</v>
      </c>
      <c r="H14" s="5">
        <v>7</v>
      </c>
      <c r="I14" s="1" t="s">
        <v>1112</v>
      </c>
      <c r="J14" s="1" t="s">
        <v>1031</v>
      </c>
      <c r="K14" s="1" t="s">
        <v>1027</v>
      </c>
      <c r="L14" s="1" t="str">
        <f t="shared" si="6"/>
        <v>BAKERIES - 7</v>
      </c>
      <c r="M14" s="1"/>
      <c r="N14" s="24"/>
      <c r="O14" s="1"/>
      <c r="AD14" s="5">
        <f t="shared" si="2"/>
        <v>12</v>
      </c>
      <c r="AE14" s="97">
        <f t="shared" si="3"/>
        <v>1100</v>
      </c>
      <c r="AF14" s="2">
        <f t="shared" si="1"/>
        <v>11</v>
      </c>
      <c r="AG14" s="2"/>
      <c r="AH14" s="2"/>
      <c r="AI14" s="6"/>
      <c r="AL14" s="5">
        <f t="shared" si="4"/>
        <v>12</v>
      </c>
      <c r="AM14" s="97">
        <f t="shared" si="5"/>
        <v>6000</v>
      </c>
      <c r="AN14" s="2"/>
      <c r="AO14" s="2"/>
      <c r="AR14" s="138" t="s">
        <v>319</v>
      </c>
      <c r="AS14" s="125">
        <v>297</v>
      </c>
      <c r="AT14" s="120">
        <v>239</v>
      </c>
      <c r="AU14" s="126">
        <v>146</v>
      </c>
      <c r="AV14" s="164">
        <v>239</v>
      </c>
      <c r="AW14" s="165">
        <v>201</v>
      </c>
      <c r="AX14" s="166">
        <v>146</v>
      </c>
      <c r="AY14" s="144">
        <v>180</v>
      </c>
      <c r="AZ14" s="132">
        <v>142</v>
      </c>
      <c r="BA14" s="133">
        <v>138</v>
      </c>
      <c r="BC14" s="218" t="s">
        <v>318</v>
      </c>
      <c r="BD14" s="218" t="s">
        <v>319</v>
      </c>
      <c r="BE14" s="218">
        <v>12</v>
      </c>
      <c r="BF14" s="219">
        <v>229</v>
      </c>
      <c r="BG14" s="219">
        <v>264</v>
      </c>
      <c r="BH14" s="219">
        <v>310</v>
      </c>
      <c r="BI14" s="219">
        <v>381</v>
      </c>
      <c r="BJ14" s="219">
        <v>438</v>
      </c>
      <c r="BK14" s="219">
        <v>514</v>
      </c>
      <c r="BL14" s="182"/>
      <c r="BM14" s="182"/>
      <c r="BO14" s="230" t="s">
        <v>657</v>
      </c>
      <c r="BP14" s="231">
        <v>1</v>
      </c>
      <c r="BR14" s="240"/>
      <c r="BS14" s="240"/>
      <c r="BT14" s="240"/>
      <c r="BU14" s="240"/>
      <c r="BV14" s="240"/>
      <c r="BW14" s="240"/>
    </row>
    <row r="15" spans="1:75" ht="14.25" thickBot="1">
      <c r="A15" s="5">
        <f t="shared" si="0"/>
        <v>13</v>
      </c>
      <c r="B15" s="111" t="s">
        <v>26</v>
      </c>
      <c r="C15" s="2" t="s">
        <v>14</v>
      </c>
      <c r="D15" s="2" t="s">
        <v>1197</v>
      </c>
      <c r="E15" s="6" t="s">
        <v>6</v>
      </c>
      <c r="G15">
        <v>13</v>
      </c>
      <c r="H15" s="5">
        <v>107</v>
      </c>
      <c r="I15" s="1" t="s">
        <v>1036</v>
      </c>
      <c r="J15" s="1" t="s">
        <v>1026</v>
      </c>
      <c r="K15" s="1" t="s">
        <v>1027</v>
      </c>
      <c r="L15" s="1" t="str">
        <f t="shared" si="6"/>
        <v>BALLOON ART - 107</v>
      </c>
      <c r="M15" s="1"/>
      <c r="N15" s="24"/>
      <c r="O15" s="1"/>
      <c r="R15" s="257" t="s">
        <v>1161</v>
      </c>
      <c r="S15" s="258"/>
      <c r="T15" s="259"/>
      <c r="AD15" s="5">
        <f t="shared" si="2"/>
        <v>13</v>
      </c>
      <c r="AE15" s="97">
        <f t="shared" si="3"/>
        <v>1200</v>
      </c>
      <c r="AF15" s="2">
        <f t="shared" si="1"/>
        <v>12</v>
      </c>
      <c r="AG15" s="2"/>
      <c r="AH15" s="2"/>
      <c r="AI15" s="6"/>
      <c r="AL15" s="5">
        <f t="shared" si="4"/>
        <v>13</v>
      </c>
      <c r="AM15" s="97">
        <f t="shared" si="5"/>
        <v>6100</v>
      </c>
      <c r="AN15" s="2"/>
      <c r="AO15" s="2"/>
      <c r="AR15" s="138" t="s">
        <v>977</v>
      </c>
      <c r="AS15" s="125">
        <v>297</v>
      </c>
      <c r="AT15" s="120">
        <v>239</v>
      </c>
      <c r="AU15" s="126">
        <v>138</v>
      </c>
      <c r="AV15" s="164">
        <v>239</v>
      </c>
      <c r="AW15" s="165">
        <v>201</v>
      </c>
      <c r="AX15" s="166">
        <v>138</v>
      </c>
      <c r="AY15" s="144">
        <v>173</v>
      </c>
      <c r="AZ15" s="132">
        <v>138</v>
      </c>
      <c r="BA15" s="133">
        <v>131</v>
      </c>
      <c r="BC15" s="222" t="s">
        <v>976</v>
      </c>
      <c r="BD15" s="222" t="s">
        <v>977</v>
      </c>
      <c r="BE15" s="222">
        <v>13</v>
      </c>
      <c r="BF15" s="223">
        <v>397</v>
      </c>
      <c r="BG15" s="223">
        <v>457</v>
      </c>
      <c r="BH15" s="223">
        <v>537</v>
      </c>
      <c r="BI15" s="223">
        <v>660</v>
      </c>
      <c r="BJ15" s="223">
        <v>759</v>
      </c>
      <c r="BK15" s="223">
        <v>889</v>
      </c>
      <c r="BL15" s="182"/>
      <c r="BM15" s="182"/>
      <c r="BO15" s="230" t="s">
        <v>614</v>
      </c>
      <c r="BP15" s="231">
        <v>1</v>
      </c>
      <c r="BR15" s="240"/>
      <c r="BS15" s="240"/>
      <c r="BT15" s="240"/>
      <c r="BU15" s="240"/>
      <c r="BV15" s="240"/>
      <c r="BW15" s="240"/>
    </row>
    <row r="16" spans="1:75" ht="14.25" thickBot="1">
      <c r="A16" s="5">
        <f t="shared" si="0"/>
        <v>14</v>
      </c>
      <c r="B16" s="111" t="s">
        <v>27</v>
      </c>
      <c r="C16" s="2" t="s">
        <v>14</v>
      </c>
      <c r="D16" s="2" t="s">
        <v>1197</v>
      </c>
      <c r="E16" s="6" t="s">
        <v>6</v>
      </c>
      <c r="G16">
        <v>14</v>
      </c>
      <c r="H16" s="5">
        <v>8</v>
      </c>
      <c r="I16" s="1" t="s">
        <v>1123</v>
      </c>
      <c r="J16" s="1" t="s">
        <v>1030</v>
      </c>
      <c r="K16" s="1" t="s">
        <v>1027</v>
      </c>
      <c r="L16" s="1" t="str">
        <f t="shared" si="6"/>
        <v>BARBER SUPPLIES - 8</v>
      </c>
      <c r="M16" s="1"/>
      <c r="N16" s="24"/>
      <c r="O16" s="1"/>
      <c r="R16" s="29"/>
      <c r="S16" s="33" t="s">
        <v>1031</v>
      </c>
      <c r="T16" s="34" t="s">
        <v>1030</v>
      </c>
      <c r="U16" s="35" t="s">
        <v>1026</v>
      </c>
      <c r="V16" s="35" t="s">
        <v>1031</v>
      </c>
      <c r="W16" s="35" t="s">
        <v>1030</v>
      </c>
      <c r="X16" s="35" t="s">
        <v>1026</v>
      </c>
      <c r="Y16" s="35" t="s">
        <v>1031</v>
      </c>
      <c r="Z16" s="35" t="s">
        <v>1030</v>
      </c>
      <c r="AA16" s="35" t="s">
        <v>1026</v>
      </c>
      <c r="AD16" s="5">
        <f t="shared" si="2"/>
        <v>14</v>
      </c>
      <c r="AE16" s="97">
        <f t="shared" si="3"/>
        <v>1300</v>
      </c>
      <c r="AF16" s="2">
        <f t="shared" si="1"/>
        <v>13</v>
      </c>
      <c r="AG16" s="2"/>
      <c r="AH16" s="2"/>
      <c r="AI16" s="6"/>
      <c r="AL16" s="5">
        <f t="shared" si="4"/>
        <v>14</v>
      </c>
      <c r="AM16" s="97">
        <f t="shared" si="5"/>
        <v>6200</v>
      </c>
      <c r="AN16" s="2"/>
      <c r="AO16" s="2"/>
      <c r="AR16" s="138" t="s">
        <v>526</v>
      </c>
      <c r="AS16" s="125">
        <v>297</v>
      </c>
      <c r="AT16" s="120">
        <v>239</v>
      </c>
      <c r="AU16" s="126">
        <v>154</v>
      </c>
      <c r="AV16" s="164">
        <v>239</v>
      </c>
      <c r="AW16" s="165">
        <v>201</v>
      </c>
      <c r="AX16" s="166">
        <v>154</v>
      </c>
      <c r="AY16" s="144">
        <v>195</v>
      </c>
      <c r="AZ16" s="132">
        <v>154</v>
      </c>
      <c r="BA16" s="133">
        <v>153</v>
      </c>
      <c r="BC16" s="218" t="s">
        <v>855</v>
      </c>
      <c r="BD16" s="218" t="s">
        <v>856</v>
      </c>
      <c r="BE16" s="218">
        <v>14</v>
      </c>
      <c r="BF16" s="219">
        <v>132</v>
      </c>
      <c r="BG16" s="219">
        <v>151</v>
      </c>
      <c r="BH16" s="219">
        <v>176</v>
      </c>
      <c r="BI16" s="219">
        <v>219</v>
      </c>
      <c r="BJ16" s="219">
        <v>252</v>
      </c>
      <c r="BK16" s="219">
        <v>295</v>
      </c>
      <c r="BL16" s="182"/>
      <c r="BM16" s="182"/>
      <c r="BO16" s="230" t="s">
        <v>706</v>
      </c>
      <c r="BP16" s="231">
        <v>1</v>
      </c>
      <c r="BR16" s="240"/>
      <c r="BS16" s="240"/>
      <c r="BT16" s="240"/>
      <c r="BU16" s="240"/>
      <c r="BV16" s="240"/>
      <c r="BW16" s="240"/>
    </row>
    <row r="17" spans="1:75" ht="14.25" thickBot="1">
      <c r="A17" s="5">
        <f t="shared" si="0"/>
        <v>15</v>
      </c>
      <c r="B17" s="111" t="s">
        <v>28</v>
      </c>
      <c r="C17" s="2" t="s">
        <v>14</v>
      </c>
      <c r="D17" s="2" t="s">
        <v>1197</v>
      </c>
      <c r="E17" s="6" t="s">
        <v>6</v>
      </c>
      <c r="G17">
        <v>15</v>
      </c>
      <c r="H17" s="5">
        <v>130</v>
      </c>
      <c r="I17" s="2" t="s">
        <v>1217</v>
      </c>
      <c r="J17" s="2" t="s">
        <v>1031</v>
      </c>
      <c r="K17" s="1"/>
      <c r="L17" s="1" t="str">
        <f>I17&amp;" - "&amp;H17</f>
        <v>BARBERS - 130</v>
      </c>
      <c r="M17" s="1"/>
      <c r="N17" s="24"/>
      <c r="O17" s="1"/>
      <c r="R17" s="69">
        <v>1</v>
      </c>
      <c r="S17" s="72">
        <v>6.25</v>
      </c>
      <c r="T17" s="63">
        <v>2.9</v>
      </c>
      <c r="U17" s="64">
        <v>2</v>
      </c>
      <c r="V17" s="72">
        <v>5.9</v>
      </c>
      <c r="W17" s="63">
        <v>2.75</v>
      </c>
      <c r="X17" s="64">
        <v>1.85</v>
      </c>
      <c r="Y17" s="72">
        <v>6.45</v>
      </c>
      <c r="Z17" s="63">
        <v>3</v>
      </c>
      <c r="AA17" s="64">
        <v>2</v>
      </c>
      <c r="AD17" s="5">
        <f t="shared" si="2"/>
        <v>15</v>
      </c>
      <c r="AE17" s="97">
        <f t="shared" si="3"/>
        <v>1400</v>
      </c>
      <c r="AF17" s="2">
        <f t="shared" si="1"/>
        <v>14</v>
      </c>
      <c r="AG17" s="2"/>
      <c r="AH17" s="2"/>
      <c r="AI17" s="6"/>
      <c r="AL17" s="5">
        <f t="shared" si="4"/>
        <v>15</v>
      </c>
      <c r="AM17" s="97">
        <f t="shared" si="5"/>
        <v>6300</v>
      </c>
      <c r="AN17" s="2"/>
      <c r="AO17" s="2"/>
      <c r="AR17" s="138" t="s">
        <v>856</v>
      </c>
      <c r="AS17" s="125">
        <v>297</v>
      </c>
      <c r="AT17" s="120">
        <v>239</v>
      </c>
      <c r="AU17" s="126">
        <v>159</v>
      </c>
      <c r="AV17" s="164">
        <v>239</v>
      </c>
      <c r="AW17" s="165">
        <v>201</v>
      </c>
      <c r="AX17" s="166">
        <v>159</v>
      </c>
      <c r="AY17" s="144">
        <v>201</v>
      </c>
      <c r="AZ17" s="132">
        <v>159</v>
      </c>
      <c r="BA17" s="133">
        <v>159</v>
      </c>
      <c r="BC17" s="218" t="s">
        <v>625</v>
      </c>
      <c r="BD17" s="218" t="s">
        <v>626</v>
      </c>
      <c r="BE17" s="218">
        <v>15</v>
      </c>
      <c r="BF17" s="219">
        <v>155</v>
      </c>
      <c r="BG17" s="219">
        <v>178</v>
      </c>
      <c r="BH17" s="219">
        <v>209</v>
      </c>
      <c r="BI17" s="219">
        <v>258</v>
      </c>
      <c r="BJ17" s="219">
        <v>297</v>
      </c>
      <c r="BK17" s="219">
        <v>349</v>
      </c>
      <c r="BL17" s="182"/>
      <c r="BM17" s="182"/>
      <c r="BO17" s="230" t="s">
        <v>905</v>
      </c>
      <c r="BP17" s="231">
        <v>1</v>
      </c>
      <c r="BR17" s="240"/>
      <c r="BS17" s="240"/>
      <c r="BT17" s="240"/>
      <c r="BU17" s="240"/>
      <c r="BV17" s="240"/>
      <c r="BW17" s="240"/>
    </row>
    <row r="18" spans="1:75" ht="14.25" thickBot="1">
      <c r="A18" s="5">
        <f t="shared" si="0"/>
        <v>16</v>
      </c>
      <c r="B18" s="111" t="s">
        <v>29</v>
      </c>
      <c r="C18" s="2" t="s">
        <v>14</v>
      </c>
      <c r="D18" s="2" t="s">
        <v>1197</v>
      </c>
      <c r="E18" s="6" t="s">
        <v>6</v>
      </c>
      <c r="G18">
        <v>16</v>
      </c>
      <c r="H18" s="5">
        <v>131</v>
      </c>
      <c r="I18" s="2" t="s">
        <v>1218</v>
      </c>
      <c r="J18" s="2" t="s">
        <v>1031</v>
      </c>
      <c r="K18" s="1"/>
      <c r="L18" s="1" t="str">
        <f>I18&amp;" - "&amp;H18</f>
        <v>BEAUTICIANS - 131</v>
      </c>
      <c r="M18" s="1"/>
      <c r="N18" s="24"/>
      <c r="O18" s="1"/>
      <c r="R18" s="70">
        <v>2</v>
      </c>
      <c r="S18" s="73">
        <v>4.2</v>
      </c>
      <c r="T18" s="65">
        <v>2</v>
      </c>
      <c r="U18" s="66">
        <v>1.4</v>
      </c>
      <c r="V18" s="73">
        <v>3.95</v>
      </c>
      <c r="W18" s="65">
        <v>1.85</v>
      </c>
      <c r="X18" s="66">
        <v>1.3</v>
      </c>
      <c r="Y18" s="73">
        <v>4.3</v>
      </c>
      <c r="Z18" s="65">
        <v>2</v>
      </c>
      <c r="AA18" s="66">
        <v>1.4</v>
      </c>
      <c r="AD18" s="5">
        <f t="shared" si="2"/>
        <v>16</v>
      </c>
      <c r="AE18" s="97">
        <f t="shared" si="3"/>
        <v>1500</v>
      </c>
      <c r="AF18" s="2">
        <f t="shared" si="1"/>
        <v>15</v>
      </c>
      <c r="AG18" s="2"/>
      <c r="AH18" s="2"/>
      <c r="AI18" s="6"/>
      <c r="AL18" s="5">
        <f t="shared" si="4"/>
        <v>16</v>
      </c>
      <c r="AM18" s="97">
        <f t="shared" si="5"/>
        <v>6400</v>
      </c>
      <c r="AN18" s="2"/>
      <c r="AO18" s="2"/>
      <c r="AR18" s="138" t="s">
        <v>626</v>
      </c>
      <c r="AS18" s="125">
        <v>297</v>
      </c>
      <c r="AT18" s="120">
        <v>239</v>
      </c>
      <c r="AU18" s="126">
        <v>159</v>
      </c>
      <c r="AV18" s="164">
        <v>239</v>
      </c>
      <c r="AW18" s="165">
        <v>201</v>
      </c>
      <c r="AX18" s="166">
        <v>159</v>
      </c>
      <c r="AY18" s="144">
        <v>201</v>
      </c>
      <c r="AZ18" s="132">
        <v>159</v>
      </c>
      <c r="BA18" s="133">
        <v>159</v>
      </c>
      <c r="BC18" s="218" t="s">
        <v>481</v>
      </c>
      <c r="BD18" s="218" t="s">
        <v>482</v>
      </c>
      <c r="BE18" s="218">
        <v>16</v>
      </c>
      <c r="BF18" s="219">
        <v>225</v>
      </c>
      <c r="BG18" s="219">
        <v>259</v>
      </c>
      <c r="BH18" s="219">
        <v>305</v>
      </c>
      <c r="BI18" s="219">
        <v>377</v>
      </c>
      <c r="BJ18" s="219">
        <v>433</v>
      </c>
      <c r="BK18" s="219">
        <v>507</v>
      </c>
      <c r="BL18" s="182"/>
      <c r="BM18" s="182"/>
      <c r="BO18" s="230" t="s">
        <v>888</v>
      </c>
      <c r="BP18" s="231">
        <v>1</v>
      </c>
      <c r="BR18" s="240"/>
      <c r="BS18" s="240"/>
      <c r="BT18" s="240"/>
      <c r="BU18" s="240"/>
      <c r="BV18" s="240"/>
      <c r="BW18" s="240"/>
    </row>
    <row r="19" spans="1:75" ht="14.25" thickBot="1">
      <c r="A19" s="5">
        <f t="shared" si="0"/>
        <v>17</v>
      </c>
      <c r="B19" s="111" t="s">
        <v>30</v>
      </c>
      <c r="C19" s="2" t="s">
        <v>14</v>
      </c>
      <c r="D19" s="2" t="s">
        <v>1197</v>
      </c>
      <c r="E19" s="6" t="s">
        <v>6</v>
      </c>
      <c r="G19">
        <v>17</v>
      </c>
      <c r="H19" s="5">
        <v>9</v>
      </c>
      <c r="I19" s="1" t="s">
        <v>1134</v>
      </c>
      <c r="J19" s="1" t="s">
        <v>1030</v>
      </c>
      <c r="K19" s="1" t="s">
        <v>1027</v>
      </c>
      <c r="L19" s="1" t="str">
        <f t="shared" si="6"/>
        <v>BEAUTY SUPPLIES - 9</v>
      </c>
      <c r="M19" s="1"/>
      <c r="N19" s="24"/>
      <c r="O19" s="1"/>
      <c r="R19" s="71">
        <v>3</v>
      </c>
      <c r="S19" s="74">
        <v>2.75</v>
      </c>
      <c r="T19" s="67">
        <v>1.4</v>
      </c>
      <c r="U19" s="68">
        <v>0.9</v>
      </c>
      <c r="V19" s="74">
        <v>2.6</v>
      </c>
      <c r="W19" s="67">
        <v>1.3</v>
      </c>
      <c r="X19" s="68">
        <v>0.9</v>
      </c>
      <c r="Y19" s="74">
        <v>0</v>
      </c>
      <c r="Z19" s="67">
        <v>0</v>
      </c>
      <c r="AA19" s="68">
        <v>0</v>
      </c>
      <c r="AD19" s="5">
        <f t="shared" si="2"/>
        <v>17</v>
      </c>
      <c r="AE19" s="97">
        <f t="shared" si="3"/>
        <v>1600</v>
      </c>
      <c r="AF19" s="2">
        <f t="shared" si="1"/>
        <v>16</v>
      </c>
      <c r="AG19" s="2"/>
      <c r="AH19" s="2"/>
      <c r="AI19" s="6"/>
      <c r="AL19" s="5">
        <f t="shared" si="4"/>
        <v>17</v>
      </c>
      <c r="AM19" s="97">
        <f t="shared" si="5"/>
        <v>6500</v>
      </c>
      <c r="AN19" s="2"/>
      <c r="AO19" s="2"/>
      <c r="AR19" s="138" t="s">
        <v>482</v>
      </c>
      <c r="AS19" s="125">
        <v>297</v>
      </c>
      <c r="AT19" s="120">
        <v>239</v>
      </c>
      <c r="AU19" s="126">
        <v>159</v>
      </c>
      <c r="AV19" s="164">
        <v>239</v>
      </c>
      <c r="AW19" s="165">
        <v>201</v>
      </c>
      <c r="AX19" s="166">
        <v>159</v>
      </c>
      <c r="AY19" s="144">
        <v>201</v>
      </c>
      <c r="AZ19" s="132">
        <v>159</v>
      </c>
      <c r="BA19" s="133">
        <v>159</v>
      </c>
      <c r="BC19" s="220" t="s">
        <v>525</v>
      </c>
      <c r="BD19" s="220" t="s">
        <v>526</v>
      </c>
      <c r="BE19" s="218">
        <v>17</v>
      </c>
      <c r="BF19" s="221">
        <v>187</v>
      </c>
      <c r="BG19" s="221">
        <v>215</v>
      </c>
      <c r="BH19" s="221">
        <v>252</v>
      </c>
      <c r="BI19" s="221">
        <v>309</v>
      </c>
      <c r="BJ19" s="221">
        <v>355</v>
      </c>
      <c r="BK19" s="221">
        <v>418</v>
      </c>
      <c r="BL19" s="182"/>
      <c r="BM19" s="182"/>
      <c r="BO19" s="230" t="s">
        <v>285</v>
      </c>
      <c r="BP19" s="231">
        <v>1</v>
      </c>
      <c r="BR19" s="240"/>
      <c r="BS19" s="240"/>
      <c r="BT19" s="240"/>
      <c r="BU19" s="240"/>
      <c r="BV19" s="240"/>
      <c r="BW19" s="240"/>
    </row>
    <row r="20" spans="1:75" ht="14.25" thickBot="1">
      <c r="A20" s="5">
        <f t="shared" si="0"/>
        <v>18</v>
      </c>
      <c r="B20" s="111" t="s">
        <v>31</v>
      </c>
      <c r="C20" s="2" t="s">
        <v>14</v>
      </c>
      <c r="D20" s="2" t="s">
        <v>1197</v>
      </c>
      <c r="E20" s="6" t="s">
        <v>6</v>
      </c>
      <c r="G20">
        <v>18</v>
      </c>
      <c r="H20" s="5">
        <v>140</v>
      </c>
      <c r="I20" s="1" t="s">
        <v>1257</v>
      </c>
      <c r="J20" s="1" t="s">
        <v>1031</v>
      </c>
      <c r="K20" s="1"/>
      <c r="L20" s="1" t="str">
        <f>I20&amp;" - "&amp;H20</f>
        <v>BEVERAGE VENDOR - 140</v>
      </c>
      <c r="M20" s="1"/>
      <c r="N20" s="24"/>
      <c r="O20" s="1"/>
      <c r="AD20" s="5">
        <f t="shared" si="2"/>
        <v>18</v>
      </c>
      <c r="AE20" s="97">
        <f t="shared" si="3"/>
        <v>1700</v>
      </c>
      <c r="AF20" s="2">
        <f t="shared" si="1"/>
        <v>17</v>
      </c>
      <c r="AG20" s="2"/>
      <c r="AH20" s="2"/>
      <c r="AI20" s="6"/>
      <c r="AL20" s="5">
        <f t="shared" si="4"/>
        <v>18</v>
      </c>
      <c r="AM20" s="97">
        <f t="shared" si="5"/>
        <v>6600</v>
      </c>
      <c r="AN20" s="2"/>
      <c r="AO20" s="2"/>
      <c r="AR20" s="138" t="s">
        <v>685</v>
      </c>
      <c r="AS20" s="125">
        <v>297</v>
      </c>
      <c r="AT20" s="120">
        <v>239</v>
      </c>
      <c r="AU20" s="126">
        <v>159</v>
      </c>
      <c r="AV20" s="164">
        <v>239</v>
      </c>
      <c r="AW20" s="165">
        <v>201</v>
      </c>
      <c r="AX20" s="166">
        <v>159</v>
      </c>
      <c r="AY20" s="144">
        <v>201</v>
      </c>
      <c r="AZ20" s="132">
        <v>159</v>
      </c>
      <c r="BA20" s="133">
        <v>159</v>
      </c>
      <c r="BC20" s="218" t="s">
        <v>684</v>
      </c>
      <c r="BD20" s="218" t="s">
        <v>685</v>
      </c>
      <c r="BE20" s="218">
        <v>18</v>
      </c>
      <c r="BF20" s="219">
        <v>177</v>
      </c>
      <c r="BG20" s="219">
        <v>203</v>
      </c>
      <c r="BH20" s="219">
        <v>237</v>
      </c>
      <c r="BI20" s="219">
        <v>292</v>
      </c>
      <c r="BJ20" s="219">
        <v>336</v>
      </c>
      <c r="BK20" s="219">
        <v>396</v>
      </c>
      <c r="BL20" s="182"/>
      <c r="BM20" s="182"/>
      <c r="BO20" s="230" t="s">
        <v>450</v>
      </c>
      <c r="BP20" s="231">
        <v>1</v>
      </c>
      <c r="BR20" s="240"/>
      <c r="BS20" s="240"/>
      <c r="BT20" s="240"/>
      <c r="BU20" s="240"/>
      <c r="BV20" s="240"/>
      <c r="BW20" s="240"/>
    </row>
    <row r="21" spans="1:75" ht="14.25" thickBot="1">
      <c r="A21" s="5">
        <f t="shared" si="0"/>
        <v>19</v>
      </c>
      <c r="B21" s="111" t="s">
        <v>32</v>
      </c>
      <c r="C21" s="2" t="s">
        <v>14</v>
      </c>
      <c r="D21" s="2" t="s">
        <v>1197</v>
      </c>
      <c r="E21" s="6" t="s">
        <v>6</v>
      </c>
      <c r="G21">
        <v>19</v>
      </c>
      <c r="H21" s="5">
        <v>66</v>
      </c>
      <c r="I21" s="1" t="s">
        <v>1108</v>
      </c>
      <c r="J21" s="1" t="s">
        <v>1026</v>
      </c>
      <c r="K21" s="1" t="s">
        <v>1027</v>
      </c>
      <c r="L21" s="1" t="str">
        <f t="shared" si="6"/>
        <v>BILLING SERVICE - 66</v>
      </c>
      <c r="M21" s="1"/>
      <c r="N21" s="24"/>
      <c r="O21" s="1"/>
      <c r="R21" s="99" t="s">
        <v>1165</v>
      </c>
      <c r="S21" s="57"/>
      <c r="T21" s="18">
        <v>1</v>
      </c>
      <c r="U21" s="82">
        <f>VLOOKUP($T$21,$R$22:$T$29,3,FALSE)</f>
        <v>0</v>
      </c>
      <c r="V21" s="245"/>
      <c r="W21" s="245"/>
      <c r="X21" s="245"/>
      <c r="AD21" s="5">
        <f t="shared" si="2"/>
        <v>19</v>
      </c>
      <c r="AE21" s="97">
        <f t="shared" si="3"/>
        <v>1800</v>
      </c>
      <c r="AF21" s="2">
        <f t="shared" si="1"/>
        <v>18</v>
      </c>
      <c r="AG21" s="2"/>
      <c r="AH21" s="2"/>
      <c r="AI21" s="6"/>
      <c r="AL21" s="5">
        <f t="shared" si="4"/>
        <v>19</v>
      </c>
      <c r="AM21" s="97">
        <f t="shared" si="5"/>
        <v>6700</v>
      </c>
      <c r="AN21" s="2"/>
      <c r="AO21" s="2"/>
      <c r="AR21" s="138" t="s">
        <v>421</v>
      </c>
      <c r="AS21" s="125">
        <v>297</v>
      </c>
      <c r="AT21" s="120">
        <v>239</v>
      </c>
      <c r="AU21" s="126">
        <v>159</v>
      </c>
      <c r="AV21" s="164">
        <v>239</v>
      </c>
      <c r="AW21" s="165">
        <v>201</v>
      </c>
      <c r="AX21" s="166">
        <v>159</v>
      </c>
      <c r="AY21" s="144">
        <v>201</v>
      </c>
      <c r="AZ21" s="132">
        <v>159</v>
      </c>
      <c r="BA21" s="133">
        <v>159</v>
      </c>
      <c r="BC21" s="220" t="s">
        <v>420</v>
      </c>
      <c r="BD21" s="220" t="s">
        <v>421</v>
      </c>
      <c r="BE21" s="218">
        <v>19</v>
      </c>
      <c r="BF21" s="221">
        <v>235</v>
      </c>
      <c r="BG21" s="221">
        <v>270</v>
      </c>
      <c r="BH21" s="221">
        <v>318</v>
      </c>
      <c r="BI21" s="221">
        <v>391</v>
      </c>
      <c r="BJ21" s="221">
        <v>449</v>
      </c>
      <c r="BK21" s="221">
        <v>527</v>
      </c>
      <c r="BL21" s="182"/>
      <c r="BM21" s="182"/>
      <c r="BO21" s="230" t="s">
        <v>752</v>
      </c>
      <c r="BP21" s="231">
        <v>1</v>
      </c>
      <c r="BR21" s="240"/>
      <c r="BS21" s="240"/>
      <c r="BT21" s="240"/>
      <c r="BU21" s="240"/>
      <c r="BV21" s="240"/>
      <c r="BW21" s="240"/>
    </row>
    <row r="22" spans="1:75" ht="14.25" thickBot="1">
      <c r="A22" s="5">
        <f t="shared" si="0"/>
        <v>20</v>
      </c>
      <c r="B22" s="111" t="s">
        <v>33</v>
      </c>
      <c r="C22" s="2" t="s">
        <v>34</v>
      </c>
      <c r="D22" s="2" t="s">
        <v>35</v>
      </c>
      <c r="E22" s="6" t="s">
        <v>6</v>
      </c>
      <c r="G22">
        <v>20</v>
      </c>
      <c r="H22" s="5">
        <v>10</v>
      </c>
      <c r="I22" s="1" t="s">
        <v>1028</v>
      </c>
      <c r="J22" s="177" t="str">
        <f>IF('IBP Rater'!$G$7="NY","B","A")</f>
        <v>A</v>
      </c>
      <c r="K22" s="1" t="s">
        <v>1027</v>
      </c>
      <c r="L22" s="1" t="str">
        <f t="shared" si="6"/>
        <v>BOOK/MAGAZINE DISTRIBUTOR - 10</v>
      </c>
      <c r="M22" s="1"/>
      <c r="N22" s="24"/>
      <c r="O22" s="1"/>
      <c r="R22" s="29">
        <v>1</v>
      </c>
      <c r="S22" s="29" t="s">
        <v>1191</v>
      </c>
      <c r="T22" s="103">
        <v>0</v>
      </c>
      <c r="U22" s="16" t="str">
        <f>VLOOKUP(T21,R22:S29,2,FALSE)</f>
        <v>$0/$0</v>
      </c>
      <c r="V22" s="245"/>
      <c r="W22" s="245"/>
      <c r="X22" s="245"/>
      <c r="AD22" s="5">
        <f t="shared" si="2"/>
        <v>20</v>
      </c>
      <c r="AE22" s="97">
        <f t="shared" si="3"/>
        <v>1900</v>
      </c>
      <c r="AF22" s="2">
        <f>AD22-1</f>
        <v>19</v>
      </c>
      <c r="AG22" s="2"/>
      <c r="AH22" s="2"/>
      <c r="AI22" s="6"/>
      <c r="AL22" s="5">
        <f t="shared" si="4"/>
        <v>20</v>
      </c>
      <c r="AM22" s="97">
        <f t="shared" si="5"/>
        <v>6800</v>
      </c>
      <c r="AN22" s="2"/>
      <c r="AO22" s="2"/>
      <c r="AR22" s="138" t="s">
        <v>721</v>
      </c>
      <c r="AS22" s="125">
        <v>258</v>
      </c>
      <c r="AT22" s="120">
        <v>204</v>
      </c>
      <c r="AU22" s="126">
        <v>137</v>
      </c>
      <c r="AV22" s="164">
        <v>208</v>
      </c>
      <c r="AW22" s="165">
        <v>172</v>
      </c>
      <c r="AX22" s="166">
        <v>136</v>
      </c>
      <c r="AY22" s="144">
        <v>170</v>
      </c>
      <c r="AZ22" s="132">
        <v>130</v>
      </c>
      <c r="BA22" s="133">
        <v>127</v>
      </c>
      <c r="BC22" s="218" t="s">
        <v>720</v>
      </c>
      <c r="BD22" s="218" t="s">
        <v>721</v>
      </c>
      <c r="BE22" s="218">
        <v>20</v>
      </c>
      <c r="BF22" s="219">
        <v>411</v>
      </c>
      <c r="BG22" s="219">
        <v>472</v>
      </c>
      <c r="BH22" s="219">
        <v>554</v>
      </c>
      <c r="BI22" s="219">
        <v>682</v>
      </c>
      <c r="BJ22" s="219">
        <v>784</v>
      </c>
      <c r="BK22" s="219">
        <v>922</v>
      </c>
      <c r="BL22" s="182"/>
      <c r="BM22" s="182"/>
      <c r="BO22" s="230" t="s">
        <v>981</v>
      </c>
      <c r="BP22" s="231">
        <v>1</v>
      </c>
      <c r="BR22" s="240"/>
      <c r="BS22" s="240"/>
      <c r="BT22" s="240"/>
      <c r="BU22" s="240"/>
      <c r="BV22" s="240"/>
      <c r="BW22" s="240"/>
    </row>
    <row r="23" spans="1:75" ht="14.25" thickBot="1">
      <c r="A23" s="5">
        <f t="shared" si="0"/>
        <v>21</v>
      </c>
      <c r="B23" s="111" t="s">
        <v>36</v>
      </c>
      <c r="C23" s="2" t="s">
        <v>34</v>
      </c>
      <c r="D23" s="2" t="s">
        <v>35</v>
      </c>
      <c r="E23" s="6" t="s">
        <v>6</v>
      </c>
      <c r="G23">
        <v>21</v>
      </c>
      <c r="H23" s="5">
        <v>11</v>
      </c>
      <c r="I23" s="1" t="s">
        <v>1039</v>
      </c>
      <c r="J23" s="1" t="s">
        <v>1030</v>
      </c>
      <c r="K23" s="1" t="s">
        <v>1027</v>
      </c>
      <c r="L23" s="1" t="str">
        <f t="shared" si="6"/>
        <v>BOOKBINDING - 11</v>
      </c>
      <c r="M23" s="1"/>
      <c r="N23" s="24"/>
      <c r="O23" s="1"/>
      <c r="R23" s="100">
        <v>2</v>
      </c>
      <c r="S23" s="105" t="s">
        <v>1166</v>
      </c>
      <c r="T23" s="102">
        <v>30</v>
      </c>
      <c r="V23" s="245"/>
      <c r="W23" s="245"/>
      <c r="X23" s="245"/>
      <c r="AD23" s="5">
        <f t="shared" si="2"/>
        <v>21</v>
      </c>
      <c r="AE23" s="97">
        <f t="shared" si="3"/>
        <v>2000</v>
      </c>
      <c r="AF23" s="2">
        <f t="shared" si="1"/>
        <v>20</v>
      </c>
      <c r="AG23" s="2"/>
      <c r="AH23" s="2"/>
      <c r="AI23" s="6"/>
      <c r="AL23" s="5">
        <f t="shared" si="4"/>
        <v>21</v>
      </c>
      <c r="AM23" s="97">
        <f t="shared" si="5"/>
        <v>6900</v>
      </c>
      <c r="AN23" s="2"/>
      <c r="AO23" s="2"/>
      <c r="AR23" s="138" t="s">
        <v>1197</v>
      </c>
      <c r="AS23" s="125">
        <v>297</v>
      </c>
      <c r="AT23" s="120">
        <v>239</v>
      </c>
      <c r="AU23" s="126">
        <v>159</v>
      </c>
      <c r="AV23" s="164">
        <v>239</v>
      </c>
      <c r="AW23" s="165">
        <v>201</v>
      </c>
      <c r="AX23" s="166">
        <v>159</v>
      </c>
      <c r="AY23" s="144">
        <v>201</v>
      </c>
      <c r="AZ23" s="132">
        <v>159</v>
      </c>
      <c r="BA23" s="133">
        <v>159</v>
      </c>
      <c r="BC23" s="218" t="s">
        <v>47</v>
      </c>
      <c r="BD23" s="218" t="s">
        <v>48</v>
      </c>
      <c r="BE23" s="218">
        <v>21</v>
      </c>
      <c r="BF23" s="244">
        <v>189</v>
      </c>
      <c r="BG23" s="244">
        <v>218</v>
      </c>
      <c r="BH23" s="244">
        <v>254</v>
      </c>
      <c r="BI23" s="244">
        <v>312</v>
      </c>
      <c r="BJ23" s="244">
        <v>358</v>
      </c>
      <c r="BK23" s="244">
        <v>421</v>
      </c>
      <c r="BL23" s="182"/>
      <c r="BM23" s="182"/>
      <c r="BO23" s="230" t="s">
        <v>307</v>
      </c>
      <c r="BP23" s="231">
        <v>1</v>
      </c>
      <c r="BR23" s="240"/>
      <c r="BS23" s="240"/>
      <c r="BT23" s="240"/>
      <c r="BU23" s="240"/>
      <c r="BV23" s="240"/>
      <c r="BW23" s="240"/>
    </row>
    <row r="24" spans="1:75" ht="14.25" thickBot="1">
      <c r="A24" s="5">
        <f t="shared" si="0"/>
        <v>22</v>
      </c>
      <c r="B24" s="111" t="s">
        <v>37</v>
      </c>
      <c r="C24" s="2" t="s">
        <v>4</v>
      </c>
      <c r="D24" s="2" t="s">
        <v>5</v>
      </c>
      <c r="E24" s="6" t="s">
        <v>6</v>
      </c>
      <c r="G24">
        <v>22</v>
      </c>
      <c r="H24" s="5">
        <v>12</v>
      </c>
      <c r="I24" s="1" t="s">
        <v>1049</v>
      </c>
      <c r="J24" s="1" t="s">
        <v>1026</v>
      </c>
      <c r="K24" s="1" t="s">
        <v>1027</v>
      </c>
      <c r="L24" s="1" t="str">
        <f t="shared" si="6"/>
        <v>BOOKKEEPING SERVICE - 12</v>
      </c>
      <c r="M24" s="1"/>
      <c r="N24" s="24"/>
      <c r="O24" s="1"/>
      <c r="R24" s="100">
        <v>3</v>
      </c>
      <c r="S24" s="106" t="s">
        <v>1168</v>
      </c>
      <c r="T24" s="103">
        <v>59</v>
      </c>
      <c r="AD24" s="5">
        <f t="shared" si="2"/>
        <v>22</v>
      </c>
      <c r="AE24" s="97">
        <f t="shared" si="3"/>
        <v>2100</v>
      </c>
      <c r="AF24" s="2"/>
      <c r="AG24" s="2"/>
      <c r="AH24" s="2"/>
      <c r="AI24" s="6"/>
      <c r="AL24" s="5">
        <f t="shared" si="4"/>
        <v>22</v>
      </c>
      <c r="AM24" s="97">
        <f t="shared" si="5"/>
        <v>7000</v>
      </c>
      <c r="AN24" s="2"/>
      <c r="AO24" s="2"/>
      <c r="AR24" s="138" t="s">
        <v>219</v>
      </c>
      <c r="AS24" s="125">
        <v>297</v>
      </c>
      <c r="AT24" s="120">
        <v>239</v>
      </c>
      <c r="AU24" s="126">
        <v>159</v>
      </c>
      <c r="AV24" s="164">
        <v>239</v>
      </c>
      <c r="AW24" s="165">
        <v>201</v>
      </c>
      <c r="AX24" s="166">
        <v>159</v>
      </c>
      <c r="AY24" s="144">
        <v>201</v>
      </c>
      <c r="AZ24" s="132">
        <v>159</v>
      </c>
      <c r="BA24" s="133">
        <v>159</v>
      </c>
      <c r="BC24" s="218" t="s">
        <v>218</v>
      </c>
      <c r="BD24" s="218" t="s">
        <v>219</v>
      </c>
      <c r="BE24" s="218">
        <v>22</v>
      </c>
      <c r="BF24" s="219">
        <v>221</v>
      </c>
      <c r="BG24" s="219">
        <v>254</v>
      </c>
      <c r="BH24" s="219">
        <v>298</v>
      </c>
      <c r="BI24" s="219">
        <v>366</v>
      </c>
      <c r="BJ24" s="219">
        <v>421</v>
      </c>
      <c r="BK24" s="219">
        <v>496</v>
      </c>
      <c r="BL24" s="182"/>
      <c r="BM24" s="182"/>
      <c r="BO24" s="230" t="s">
        <v>390</v>
      </c>
      <c r="BP24" s="231">
        <v>1</v>
      </c>
      <c r="BR24" s="240"/>
      <c r="BS24" s="240"/>
      <c r="BT24" s="240"/>
      <c r="BU24" s="240"/>
      <c r="BV24" s="240"/>
      <c r="BW24" s="240"/>
    </row>
    <row r="25" spans="1:75" ht="14.25" thickBot="1">
      <c r="A25" s="5">
        <f t="shared" si="0"/>
        <v>23</v>
      </c>
      <c r="B25" s="111" t="s">
        <v>38</v>
      </c>
      <c r="C25" s="2" t="s">
        <v>4</v>
      </c>
      <c r="D25" s="2" t="s">
        <v>5</v>
      </c>
      <c r="E25" s="6" t="s">
        <v>6</v>
      </c>
      <c r="G25">
        <v>23</v>
      </c>
      <c r="H25" s="5">
        <v>92</v>
      </c>
      <c r="I25" s="1" t="s">
        <v>1136</v>
      </c>
      <c r="J25" s="1" t="s">
        <v>1026</v>
      </c>
      <c r="K25" s="1" t="s">
        <v>1027</v>
      </c>
      <c r="L25" s="1" t="str">
        <f t="shared" si="6"/>
        <v>CALLIGRAPHY - 92</v>
      </c>
      <c r="M25" s="1"/>
      <c r="N25" s="24"/>
      <c r="O25" s="1"/>
      <c r="R25" s="100">
        <v>4</v>
      </c>
      <c r="S25" s="106" t="s">
        <v>1169</v>
      </c>
      <c r="T25" s="103">
        <v>88</v>
      </c>
      <c r="AD25" s="5">
        <f t="shared" si="2"/>
        <v>23</v>
      </c>
      <c r="AE25" s="97">
        <f t="shared" si="3"/>
        <v>2200</v>
      </c>
      <c r="AF25" s="2"/>
      <c r="AG25" s="2"/>
      <c r="AH25" s="2"/>
      <c r="AI25" s="6"/>
      <c r="AL25" s="5">
        <f t="shared" si="4"/>
        <v>23</v>
      </c>
      <c r="AM25" s="97">
        <f t="shared" si="5"/>
        <v>7100</v>
      </c>
      <c r="AN25" s="2"/>
      <c r="AO25" s="2"/>
      <c r="AR25" s="138" t="s">
        <v>48</v>
      </c>
      <c r="AS25" s="125">
        <v>297</v>
      </c>
      <c r="AT25" s="120">
        <v>239</v>
      </c>
      <c r="AU25" s="126">
        <v>159</v>
      </c>
      <c r="AV25" s="164">
        <v>239</v>
      </c>
      <c r="AW25" s="165">
        <v>201</v>
      </c>
      <c r="AX25" s="166">
        <v>159</v>
      </c>
      <c r="AY25" s="144">
        <v>201</v>
      </c>
      <c r="AZ25" s="132">
        <v>159</v>
      </c>
      <c r="BA25" s="133">
        <v>159</v>
      </c>
      <c r="BC25" s="246" t="s">
        <v>14</v>
      </c>
      <c r="BD25" s="246" t="s">
        <v>1197</v>
      </c>
      <c r="BE25" s="246">
        <v>23</v>
      </c>
      <c r="BF25" s="247">
        <v>435</v>
      </c>
      <c r="BG25" s="247">
        <v>588</v>
      </c>
      <c r="BH25" s="247">
        <v>653</v>
      </c>
      <c r="BI25" s="247">
        <v>727</v>
      </c>
      <c r="BJ25" s="247">
        <v>981</v>
      </c>
      <c r="BK25" s="247">
        <v>1090</v>
      </c>
      <c r="BL25" s="182"/>
      <c r="BM25" s="182"/>
      <c r="BO25" s="230" t="s">
        <v>865</v>
      </c>
      <c r="BP25" s="231">
        <v>1</v>
      </c>
      <c r="BR25" s="240"/>
      <c r="BS25" s="240"/>
      <c r="BT25" s="240"/>
      <c r="BU25" s="240"/>
      <c r="BV25" s="240"/>
      <c r="BW25" s="240"/>
    </row>
    <row r="26" spans="1:75" ht="14.25" thickBot="1">
      <c r="A26" s="5">
        <f t="shared" si="0"/>
        <v>24</v>
      </c>
      <c r="B26" s="111" t="s">
        <v>39</v>
      </c>
      <c r="C26" s="2" t="s">
        <v>4</v>
      </c>
      <c r="D26" s="2" t="s">
        <v>5</v>
      </c>
      <c r="E26" s="6" t="s">
        <v>6</v>
      </c>
      <c r="G26">
        <v>24</v>
      </c>
      <c r="H26" s="5">
        <v>73</v>
      </c>
      <c r="I26" s="1" t="s">
        <v>1116</v>
      </c>
      <c r="J26" s="1" t="s">
        <v>1030</v>
      </c>
      <c r="K26" s="1" t="s">
        <v>1027</v>
      </c>
      <c r="L26" s="1" t="str">
        <f t="shared" si="6"/>
        <v>CAMERA/PHOTOGRAPHY SALES OR REPAIR - 73</v>
      </c>
      <c r="M26" s="1"/>
      <c r="N26" s="24"/>
      <c r="O26" s="1"/>
      <c r="R26" s="100">
        <v>5</v>
      </c>
      <c r="S26" s="106" t="s">
        <v>1170</v>
      </c>
      <c r="T26" s="103">
        <v>117</v>
      </c>
      <c r="AD26" s="5">
        <f t="shared" si="2"/>
        <v>24</v>
      </c>
      <c r="AE26" s="97">
        <f t="shared" si="3"/>
        <v>2300</v>
      </c>
      <c r="AF26" s="2"/>
      <c r="AG26" s="2"/>
      <c r="AH26" s="2"/>
      <c r="AI26" s="6"/>
      <c r="AL26" s="5">
        <f t="shared" si="4"/>
        <v>24</v>
      </c>
      <c r="AM26" s="97">
        <f t="shared" si="5"/>
        <v>7200</v>
      </c>
      <c r="AN26" s="2"/>
      <c r="AO26" s="2"/>
      <c r="AR26" s="138" t="s">
        <v>504</v>
      </c>
      <c r="AS26" s="125">
        <v>297</v>
      </c>
      <c r="AT26" s="120">
        <v>239</v>
      </c>
      <c r="AU26" s="126">
        <v>148</v>
      </c>
      <c r="AV26" s="241">
        <v>227</v>
      </c>
      <c r="AW26" s="165">
        <v>191</v>
      </c>
      <c r="AX26" s="242">
        <v>145</v>
      </c>
      <c r="AY26" s="144">
        <v>192</v>
      </c>
      <c r="AZ26" s="132">
        <v>149</v>
      </c>
      <c r="BA26" s="243">
        <v>145</v>
      </c>
      <c r="BC26" s="218" t="s">
        <v>503</v>
      </c>
      <c r="BD26" s="218" t="s">
        <v>504</v>
      </c>
      <c r="BE26" s="218">
        <v>24</v>
      </c>
      <c r="BF26" s="219">
        <v>195</v>
      </c>
      <c r="BG26" s="219">
        <v>225</v>
      </c>
      <c r="BH26" s="219">
        <v>263</v>
      </c>
      <c r="BI26" s="219">
        <v>323</v>
      </c>
      <c r="BJ26" s="219">
        <v>372</v>
      </c>
      <c r="BK26" s="219">
        <v>438</v>
      </c>
      <c r="BL26" s="182"/>
      <c r="BM26" s="182"/>
      <c r="BO26" s="230" t="s">
        <v>8</v>
      </c>
      <c r="BP26" s="231">
        <v>1</v>
      </c>
      <c r="BR26" s="240"/>
      <c r="BS26" s="240"/>
      <c r="BT26" s="240"/>
      <c r="BU26" s="240"/>
      <c r="BV26" s="240"/>
      <c r="BW26" s="240"/>
    </row>
    <row r="27" spans="1:75" ht="14.25" thickBot="1">
      <c r="A27" s="5">
        <f t="shared" si="0"/>
        <v>25</v>
      </c>
      <c r="B27" s="111" t="s">
        <v>40</v>
      </c>
      <c r="C27" s="2" t="s">
        <v>4</v>
      </c>
      <c r="D27" s="2" t="s">
        <v>5</v>
      </c>
      <c r="E27" s="6" t="s">
        <v>6</v>
      </c>
      <c r="G27">
        <v>25</v>
      </c>
      <c r="H27" s="5">
        <v>108</v>
      </c>
      <c r="I27" s="1" t="s">
        <v>1037</v>
      </c>
      <c r="J27" s="1" t="s">
        <v>1030</v>
      </c>
      <c r="K27" s="1" t="s">
        <v>1027</v>
      </c>
      <c r="L27" s="1" t="str">
        <f t="shared" si="6"/>
        <v>CANDLE SALES, EXCLUDING SALES OF CANDLES MADE BY INDIVIDUALS - 108</v>
      </c>
      <c r="M27" s="1"/>
      <c r="N27" s="24"/>
      <c r="O27" s="1"/>
      <c r="R27" s="100">
        <v>6</v>
      </c>
      <c r="S27" s="106" t="s">
        <v>1171</v>
      </c>
      <c r="T27" s="103">
        <v>147</v>
      </c>
      <c r="AD27" s="5">
        <f t="shared" si="2"/>
        <v>25</v>
      </c>
      <c r="AE27" s="97">
        <f t="shared" si="3"/>
        <v>2400</v>
      </c>
      <c r="AF27" s="2"/>
      <c r="AG27" s="2"/>
      <c r="AH27" s="2"/>
      <c r="AI27" s="6"/>
      <c r="AL27" s="5">
        <f t="shared" si="4"/>
        <v>25</v>
      </c>
      <c r="AM27" s="97">
        <f t="shared" si="5"/>
        <v>7300</v>
      </c>
      <c r="AN27" s="2"/>
      <c r="AO27" s="2"/>
      <c r="AR27" s="138" t="s">
        <v>574</v>
      </c>
      <c r="AS27" s="125">
        <v>297</v>
      </c>
      <c r="AT27" s="120">
        <v>239</v>
      </c>
      <c r="AU27" s="126">
        <v>159</v>
      </c>
      <c r="AV27" s="164">
        <v>239</v>
      </c>
      <c r="AW27" s="165">
        <v>201</v>
      </c>
      <c r="AX27" s="166">
        <v>159</v>
      </c>
      <c r="AY27" s="144">
        <v>201</v>
      </c>
      <c r="AZ27" s="132">
        <v>159</v>
      </c>
      <c r="BA27" s="133">
        <v>159</v>
      </c>
      <c r="BC27" s="220" t="s">
        <v>573</v>
      </c>
      <c r="BD27" s="220" t="s">
        <v>574</v>
      </c>
      <c r="BE27" s="218">
        <v>25</v>
      </c>
      <c r="BF27" s="221">
        <v>184</v>
      </c>
      <c r="BG27" s="221">
        <v>212</v>
      </c>
      <c r="BH27" s="221">
        <v>250</v>
      </c>
      <c r="BI27" s="221">
        <v>307</v>
      </c>
      <c r="BJ27" s="221">
        <v>353</v>
      </c>
      <c r="BK27" s="221">
        <v>415</v>
      </c>
      <c r="BL27" s="182"/>
      <c r="BM27" s="182"/>
      <c r="BO27" s="230" t="s">
        <v>61</v>
      </c>
      <c r="BP27" s="231">
        <v>1</v>
      </c>
      <c r="BR27" s="240"/>
      <c r="BS27" s="240"/>
      <c r="BT27" s="240"/>
      <c r="BU27" s="240"/>
      <c r="BV27" s="240"/>
      <c r="BW27" s="240"/>
    </row>
    <row r="28" spans="1:75" ht="14.25" thickBot="1">
      <c r="A28" s="5">
        <f t="shared" si="0"/>
        <v>26</v>
      </c>
      <c r="B28" s="111" t="s">
        <v>41</v>
      </c>
      <c r="C28" s="2" t="s">
        <v>4</v>
      </c>
      <c r="D28" s="2" t="s">
        <v>5</v>
      </c>
      <c r="E28" s="6" t="s">
        <v>6</v>
      </c>
      <c r="G28">
        <v>26</v>
      </c>
      <c r="H28" s="5">
        <v>13</v>
      </c>
      <c r="I28" s="1" t="s">
        <v>1052</v>
      </c>
      <c r="J28" s="1" t="s">
        <v>1030</v>
      </c>
      <c r="K28" s="1" t="s">
        <v>1027</v>
      </c>
      <c r="L28" s="1" t="str">
        <f t="shared" si="6"/>
        <v>CANDY NUT/CONFECTIONS - 13</v>
      </c>
      <c r="M28" s="1"/>
      <c r="N28" s="24"/>
      <c r="O28" s="1"/>
      <c r="R28" s="100">
        <v>7</v>
      </c>
      <c r="S28" s="106" t="s">
        <v>1172</v>
      </c>
      <c r="T28" s="103">
        <v>237</v>
      </c>
      <c r="AD28" s="5">
        <f t="shared" si="2"/>
        <v>26</v>
      </c>
      <c r="AE28" s="97">
        <f t="shared" si="3"/>
        <v>2500</v>
      </c>
      <c r="AF28" s="2"/>
      <c r="AG28" s="2"/>
      <c r="AH28" s="2"/>
      <c r="AI28" s="6"/>
      <c r="AL28" s="5">
        <f t="shared" si="4"/>
        <v>26</v>
      </c>
      <c r="AM28" s="97">
        <f t="shared" si="5"/>
        <v>7400</v>
      </c>
      <c r="AN28" s="2"/>
      <c r="AO28" s="2"/>
      <c r="AR28" s="138" t="s">
        <v>657</v>
      </c>
      <c r="AS28" s="125">
        <v>297</v>
      </c>
      <c r="AT28" s="120">
        <v>239</v>
      </c>
      <c r="AU28" s="126">
        <v>159</v>
      </c>
      <c r="AV28" s="164">
        <v>239</v>
      </c>
      <c r="AW28" s="165">
        <v>201</v>
      </c>
      <c r="AX28" s="166">
        <v>159</v>
      </c>
      <c r="AY28" s="144">
        <v>201</v>
      </c>
      <c r="AZ28" s="132">
        <v>159</v>
      </c>
      <c r="BA28" s="133">
        <v>159</v>
      </c>
      <c r="BC28" s="218" t="s">
        <v>407</v>
      </c>
      <c r="BD28" s="218" t="s">
        <v>15</v>
      </c>
      <c r="BE28" s="218">
        <v>26</v>
      </c>
      <c r="BF28" s="219">
        <v>231</v>
      </c>
      <c r="BG28" s="219">
        <v>265</v>
      </c>
      <c r="BH28" s="219">
        <v>313</v>
      </c>
      <c r="BI28" s="219">
        <v>385</v>
      </c>
      <c r="BJ28" s="219">
        <v>442</v>
      </c>
      <c r="BK28" s="219">
        <v>519</v>
      </c>
      <c r="BL28" s="182"/>
      <c r="BM28" s="182"/>
      <c r="BO28" s="230" t="s">
        <v>554</v>
      </c>
      <c r="BP28" s="231">
        <v>1</v>
      </c>
      <c r="BR28" s="240"/>
      <c r="BS28" s="240"/>
      <c r="BT28" s="240"/>
      <c r="BU28" s="240"/>
      <c r="BV28" s="240"/>
      <c r="BW28" s="240"/>
    </row>
    <row r="29" spans="1:75" ht="14.25" thickBot="1">
      <c r="A29" s="5">
        <f t="shared" si="0"/>
        <v>27</v>
      </c>
      <c r="B29" s="111" t="s">
        <v>42</v>
      </c>
      <c r="C29" s="2" t="s">
        <v>4</v>
      </c>
      <c r="D29" s="2" t="s">
        <v>5</v>
      </c>
      <c r="E29" s="6" t="s">
        <v>6</v>
      </c>
      <c r="G29">
        <v>27</v>
      </c>
      <c r="H29" s="5">
        <v>93</v>
      </c>
      <c r="I29" s="1" t="s">
        <v>1137</v>
      </c>
      <c r="J29" s="1" t="s">
        <v>1030</v>
      </c>
      <c r="K29" s="1" t="s">
        <v>1027</v>
      </c>
      <c r="L29" s="1" t="str">
        <f t="shared" si="6"/>
        <v>CAR DETAILER - 93</v>
      </c>
      <c r="M29" s="1"/>
      <c r="N29" s="24"/>
      <c r="O29" s="1"/>
      <c r="R29" s="101">
        <v>8</v>
      </c>
      <c r="S29" s="107" t="s">
        <v>1226</v>
      </c>
      <c r="T29" s="104">
        <v>288</v>
      </c>
      <c r="AD29" s="5">
        <f t="shared" si="2"/>
        <v>27</v>
      </c>
      <c r="AE29" s="97">
        <f t="shared" si="3"/>
        <v>2600</v>
      </c>
      <c r="AF29" s="2"/>
      <c r="AG29" s="2"/>
      <c r="AH29" s="2"/>
      <c r="AI29" s="6"/>
      <c r="AL29" s="5">
        <f t="shared" si="4"/>
        <v>27</v>
      </c>
      <c r="AM29" s="97">
        <f t="shared" si="5"/>
        <v>7500</v>
      </c>
      <c r="AN29" s="2"/>
      <c r="AO29" s="2"/>
      <c r="AR29" s="138" t="s">
        <v>15</v>
      </c>
      <c r="AS29" s="125">
        <v>297</v>
      </c>
      <c r="AT29" s="120">
        <v>239</v>
      </c>
      <c r="AU29" s="126">
        <v>155</v>
      </c>
      <c r="AV29" s="164">
        <v>233</v>
      </c>
      <c r="AW29" s="165">
        <v>196</v>
      </c>
      <c r="AX29" s="166">
        <v>155</v>
      </c>
      <c r="AY29" s="144">
        <v>196</v>
      </c>
      <c r="AZ29" s="132">
        <v>156</v>
      </c>
      <c r="BA29" s="133">
        <v>155</v>
      </c>
      <c r="BC29" s="218" t="s">
        <v>656</v>
      </c>
      <c r="BD29" s="218" t="s">
        <v>657</v>
      </c>
      <c r="BE29" s="218">
        <v>27</v>
      </c>
      <c r="BF29" s="219">
        <v>197</v>
      </c>
      <c r="BG29" s="219">
        <v>227</v>
      </c>
      <c r="BH29" s="219">
        <v>265</v>
      </c>
      <c r="BI29" s="219">
        <v>326</v>
      </c>
      <c r="BJ29" s="219">
        <v>375</v>
      </c>
      <c r="BK29" s="219">
        <v>441</v>
      </c>
      <c r="BL29" s="182"/>
      <c r="BM29" s="182"/>
      <c r="BO29" s="230" t="s">
        <v>842</v>
      </c>
      <c r="BP29" s="231">
        <v>1</v>
      </c>
      <c r="BR29" s="240"/>
      <c r="BS29" s="240"/>
      <c r="BT29" s="240"/>
      <c r="BU29" s="240"/>
      <c r="BV29" s="240"/>
      <c r="BW29" s="240"/>
    </row>
    <row r="30" spans="1:75" ht="14.25" thickBot="1">
      <c r="A30" s="5">
        <f t="shared" si="0"/>
        <v>28</v>
      </c>
      <c r="B30" s="111" t="s">
        <v>43</v>
      </c>
      <c r="C30" s="2" t="s">
        <v>4</v>
      </c>
      <c r="D30" s="2" t="s">
        <v>5</v>
      </c>
      <c r="E30" s="6" t="s">
        <v>6</v>
      </c>
      <c r="G30">
        <v>28</v>
      </c>
      <c r="H30" s="5">
        <v>109</v>
      </c>
      <c r="I30" s="1" t="s">
        <v>1038</v>
      </c>
      <c r="J30" s="1" t="s">
        <v>1030</v>
      </c>
      <c r="K30" s="1" t="s">
        <v>1027</v>
      </c>
      <c r="L30" s="1" t="str">
        <f t="shared" si="6"/>
        <v>CELL PHONE/PAGER SALES - 109</v>
      </c>
      <c r="M30" s="1"/>
      <c r="N30" s="24"/>
      <c r="O30" s="1"/>
      <c r="AD30" s="5">
        <f t="shared" si="2"/>
        <v>28</v>
      </c>
      <c r="AE30" s="97">
        <f t="shared" si="3"/>
        <v>2700</v>
      </c>
      <c r="AF30" s="2"/>
      <c r="AG30" s="2"/>
      <c r="AH30" s="2"/>
      <c r="AI30" s="6"/>
      <c r="AL30" s="5">
        <f t="shared" si="4"/>
        <v>28</v>
      </c>
      <c r="AM30" s="97">
        <f t="shared" si="5"/>
        <v>7600</v>
      </c>
      <c r="AN30" s="2"/>
      <c r="AO30" s="2"/>
      <c r="AR30" s="138" t="s">
        <v>614</v>
      </c>
      <c r="AS30" s="125">
        <v>297</v>
      </c>
      <c r="AT30" s="120">
        <v>239</v>
      </c>
      <c r="AU30" s="126">
        <v>159</v>
      </c>
      <c r="AV30" s="164">
        <v>239</v>
      </c>
      <c r="AW30" s="165">
        <v>201</v>
      </c>
      <c r="AX30" s="166">
        <v>159</v>
      </c>
      <c r="AY30" s="144">
        <v>201</v>
      </c>
      <c r="AZ30" s="132">
        <v>159</v>
      </c>
      <c r="BA30" s="133">
        <v>159</v>
      </c>
      <c r="BC30" s="218" t="s">
        <v>613</v>
      </c>
      <c r="BD30" s="218" t="s">
        <v>614</v>
      </c>
      <c r="BE30" s="218">
        <v>28</v>
      </c>
      <c r="BF30" s="219">
        <v>129</v>
      </c>
      <c r="BG30" s="219">
        <v>149</v>
      </c>
      <c r="BH30" s="219">
        <v>175</v>
      </c>
      <c r="BI30" s="219">
        <v>215</v>
      </c>
      <c r="BJ30" s="219">
        <v>248</v>
      </c>
      <c r="BK30" s="219">
        <v>290</v>
      </c>
      <c r="BL30" s="182"/>
      <c r="BM30" s="182"/>
      <c r="BO30" s="232" t="s">
        <v>206</v>
      </c>
      <c r="BP30" s="233">
        <v>2</v>
      </c>
      <c r="BR30" s="240"/>
      <c r="BS30" s="240"/>
      <c r="BT30" s="240"/>
      <c r="BU30" s="240"/>
      <c r="BV30" s="240"/>
      <c r="BW30" s="240"/>
    </row>
    <row r="31" spans="1:75" ht="14.25" thickBot="1">
      <c r="A31" s="5">
        <f t="shared" si="0"/>
        <v>29</v>
      </c>
      <c r="B31" s="111" t="s">
        <v>44</v>
      </c>
      <c r="C31" s="2" t="s">
        <v>4</v>
      </c>
      <c r="D31" s="2" t="s">
        <v>5</v>
      </c>
      <c r="E31" s="6" t="s">
        <v>6</v>
      </c>
      <c r="G31">
        <v>29</v>
      </c>
      <c r="H31" s="5">
        <v>14</v>
      </c>
      <c r="I31" s="1" t="s">
        <v>1053</v>
      </c>
      <c r="J31" s="1" t="s">
        <v>1030</v>
      </c>
      <c r="K31" s="1" t="s">
        <v>1027</v>
      </c>
      <c r="L31" s="1" t="str">
        <f t="shared" si="6"/>
        <v>CERAMICS - 14</v>
      </c>
      <c r="M31" s="1"/>
      <c r="N31" s="24"/>
      <c r="O31" s="1"/>
      <c r="R31" s="56" t="s">
        <v>1176</v>
      </c>
      <c r="S31" s="57"/>
      <c r="T31" s="18">
        <v>1</v>
      </c>
      <c r="U31" s="82"/>
      <c r="AD31" s="5">
        <f t="shared" si="2"/>
        <v>29</v>
      </c>
      <c r="AE31" s="97">
        <f t="shared" si="3"/>
        <v>2800</v>
      </c>
      <c r="AF31" s="2"/>
      <c r="AG31" s="2"/>
      <c r="AH31" s="2"/>
      <c r="AI31" s="6"/>
      <c r="AL31" s="5">
        <f t="shared" si="4"/>
        <v>29</v>
      </c>
      <c r="AM31" s="97">
        <f t="shared" si="5"/>
        <v>7700</v>
      </c>
      <c r="AN31" s="2"/>
      <c r="AO31" s="2"/>
      <c r="AR31" s="138" t="s">
        <v>285</v>
      </c>
      <c r="AS31" s="125">
        <v>297</v>
      </c>
      <c r="AT31" s="120">
        <v>239</v>
      </c>
      <c r="AU31" s="126">
        <v>159</v>
      </c>
      <c r="AV31" s="164">
        <v>239</v>
      </c>
      <c r="AW31" s="165">
        <v>201</v>
      </c>
      <c r="AX31" s="166">
        <v>159</v>
      </c>
      <c r="AY31" s="144">
        <v>201</v>
      </c>
      <c r="AZ31" s="132">
        <v>159</v>
      </c>
      <c r="BA31" s="133">
        <v>159</v>
      </c>
      <c r="BC31" s="218" t="s">
        <v>705</v>
      </c>
      <c r="BD31" s="218" t="s">
        <v>706</v>
      </c>
      <c r="BE31" s="218">
        <v>29</v>
      </c>
      <c r="BF31" s="219">
        <v>180</v>
      </c>
      <c r="BG31" s="219">
        <v>207</v>
      </c>
      <c r="BH31" s="219">
        <v>242</v>
      </c>
      <c r="BI31" s="219">
        <v>297</v>
      </c>
      <c r="BJ31" s="219">
        <v>342</v>
      </c>
      <c r="BK31" s="219">
        <v>401</v>
      </c>
      <c r="BL31" s="182"/>
      <c r="BM31" s="182"/>
      <c r="BO31" s="232" t="s">
        <v>319</v>
      </c>
      <c r="BP31" s="233">
        <v>2</v>
      </c>
      <c r="BR31" s="240"/>
      <c r="BS31" s="240"/>
      <c r="BT31" s="240"/>
      <c r="BU31" s="240"/>
      <c r="BV31" s="240"/>
      <c r="BW31" s="240"/>
    </row>
    <row r="32" spans="1:75" ht="14.25" thickBot="1">
      <c r="A32" s="5">
        <f t="shared" si="0"/>
        <v>30</v>
      </c>
      <c r="B32" s="111" t="s">
        <v>45</v>
      </c>
      <c r="C32" s="2" t="s">
        <v>4</v>
      </c>
      <c r="D32" s="2" t="s">
        <v>5</v>
      </c>
      <c r="E32" s="6" t="s">
        <v>6</v>
      </c>
      <c r="G32">
        <v>30</v>
      </c>
      <c r="H32" s="5">
        <v>74</v>
      </c>
      <c r="I32" s="1" t="s">
        <v>1117</v>
      </c>
      <c r="J32" s="1" t="s">
        <v>1030</v>
      </c>
      <c r="K32" s="1" t="s">
        <v>1027</v>
      </c>
      <c r="L32" s="1" t="str">
        <f t="shared" si="6"/>
        <v>CLOCK OR WATCH REPAIRS - 74</v>
      </c>
      <c r="M32" s="1"/>
      <c r="N32" s="24"/>
      <c r="O32" s="1"/>
      <c r="R32" s="30" t="s">
        <v>1177</v>
      </c>
      <c r="S32" s="85">
        <v>1</v>
      </c>
      <c r="T32" s="86"/>
      <c r="AD32" s="5">
        <f t="shared" si="2"/>
        <v>30</v>
      </c>
      <c r="AE32" s="97">
        <f t="shared" si="3"/>
        <v>2900</v>
      </c>
      <c r="AF32" s="2"/>
      <c r="AG32" s="2"/>
      <c r="AH32" s="2"/>
      <c r="AI32" s="6"/>
      <c r="AL32" s="5">
        <f t="shared" si="4"/>
        <v>30</v>
      </c>
      <c r="AM32" s="97">
        <f t="shared" si="5"/>
        <v>7800</v>
      </c>
      <c r="AN32" s="2"/>
      <c r="AO32" s="2"/>
      <c r="AR32" s="138" t="s">
        <v>603</v>
      </c>
      <c r="AS32" s="125">
        <v>297</v>
      </c>
      <c r="AT32" s="120">
        <v>239</v>
      </c>
      <c r="AU32" s="126">
        <v>143</v>
      </c>
      <c r="AV32" s="164">
        <v>239</v>
      </c>
      <c r="AW32" s="165">
        <v>201</v>
      </c>
      <c r="AX32" s="166">
        <v>143</v>
      </c>
      <c r="AY32" s="144">
        <v>186</v>
      </c>
      <c r="AZ32" s="132">
        <v>143</v>
      </c>
      <c r="BA32" s="133">
        <v>133</v>
      </c>
      <c r="BC32" s="218" t="s">
        <v>904</v>
      </c>
      <c r="BD32" s="218" t="s">
        <v>905</v>
      </c>
      <c r="BE32" s="218">
        <v>30</v>
      </c>
      <c r="BF32" s="219">
        <v>269</v>
      </c>
      <c r="BG32" s="219">
        <v>309</v>
      </c>
      <c r="BH32" s="219">
        <v>363</v>
      </c>
      <c r="BI32" s="219">
        <v>446</v>
      </c>
      <c r="BJ32" s="219">
        <v>513</v>
      </c>
      <c r="BK32" s="219">
        <v>603</v>
      </c>
      <c r="BL32" s="182"/>
      <c r="BM32" s="182"/>
      <c r="BO32" s="232" t="s">
        <v>526</v>
      </c>
      <c r="BP32" s="233">
        <v>2</v>
      </c>
      <c r="BR32" s="240"/>
      <c r="BS32" s="240"/>
      <c r="BT32" s="240"/>
      <c r="BU32" s="240"/>
      <c r="BV32" s="240"/>
      <c r="BW32" s="240"/>
    </row>
    <row r="33" spans="1:75" ht="14.25" thickBot="1">
      <c r="A33" s="5">
        <f t="shared" si="0"/>
        <v>31</v>
      </c>
      <c r="B33" s="111" t="s">
        <v>46</v>
      </c>
      <c r="C33" s="2" t="s">
        <v>47</v>
      </c>
      <c r="D33" s="2" t="s">
        <v>48</v>
      </c>
      <c r="E33" s="6" t="s">
        <v>9</v>
      </c>
      <c r="G33">
        <v>31</v>
      </c>
      <c r="H33" s="5">
        <v>15</v>
      </c>
      <c r="I33" s="1" t="s">
        <v>1054</v>
      </c>
      <c r="J33" s="1" t="s">
        <v>1031</v>
      </c>
      <c r="K33" s="1">
        <v>4</v>
      </c>
      <c r="L33" s="1" t="str">
        <f>IF('IBP Rater'!$G$7="NJ","",I33&amp;" - "&amp;H33)</f>
        <v>CLOWNS, MAGICIANS, ENTERTAINERS EXCLUDING BANDS &amp; DISC JOCKEYS - 15</v>
      </c>
      <c r="M33" s="1"/>
      <c r="N33" s="24"/>
      <c r="O33" s="1"/>
      <c r="R33" s="31" t="s">
        <v>1178</v>
      </c>
      <c r="S33" s="78">
        <v>1</v>
      </c>
      <c r="T33" s="81"/>
      <c r="AD33" s="5">
        <f t="shared" si="2"/>
        <v>31</v>
      </c>
      <c r="AE33" s="97">
        <f t="shared" si="3"/>
        <v>3000</v>
      </c>
      <c r="AF33" s="2"/>
      <c r="AG33" s="2"/>
      <c r="AH33" s="2"/>
      <c r="AI33" s="6"/>
      <c r="AL33" s="5">
        <f t="shared" si="4"/>
        <v>31</v>
      </c>
      <c r="AM33" s="97">
        <f t="shared" si="5"/>
        <v>7900</v>
      </c>
      <c r="AN33" s="2"/>
      <c r="AO33" s="2"/>
      <c r="AR33" s="138" t="s">
        <v>706</v>
      </c>
      <c r="AS33" s="125">
        <v>297</v>
      </c>
      <c r="AT33" s="120">
        <v>239</v>
      </c>
      <c r="AU33" s="126">
        <v>159</v>
      </c>
      <c r="AV33" s="164">
        <v>239</v>
      </c>
      <c r="AW33" s="165">
        <v>201</v>
      </c>
      <c r="AX33" s="166">
        <v>159</v>
      </c>
      <c r="AY33" s="144">
        <v>201</v>
      </c>
      <c r="AZ33" s="132">
        <v>159</v>
      </c>
      <c r="BA33" s="133">
        <v>159</v>
      </c>
      <c r="BC33" s="218" t="s">
        <v>1256</v>
      </c>
      <c r="BD33" s="218" t="s">
        <v>5</v>
      </c>
      <c r="BE33" s="218">
        <v>31</v>
      </c>
      <c r="BF33" s="219">
        <v>180</v>
      </c>
      <c r="BG33" s="219">
        <v>207</v>
      </c>
      <c r="BH33" s="219">
        <v>243</v>
      </c>
      <c r="BI33" s="219">
        <v>298</v>
      </c>
      <c r="BJ33" s="219">
        <v>342</v>
      </c>
      <c r="BK33" s="219">
        <v>402</v>
      </c>
      <c r="BL33" s="182"/>
      <c r="BM33" s="182"/>
      <c r="BO33" s="232" t="s">
        <v>685</v>
      </c>
      <c r="BP33" s="233">
        <v>2</v>
      </c>
      <c r="BR33" s="240"/>
      <c r="BS33" s="240"/>
      <c r="BT33" s="240"/>
      <c r="BU33" s="240"/>
      <c r="BV33" s="240"/>
      <c r="BW33" s="240"/>
    </row>
    <row r="34" spans="1:75" ht="14.25" thickBot="1">
      <c r="A34" s="5">
        <f t="shared" si="0"/>
        <v>32</v>
      </c>
      <c r="B34" s="111" t="s">
        <v>49</v>
      </c>
      <c r="C34" s="2" t="s">
        <v>47</v>
      </c>
      <c r="D34" s="2" t="s">
        <v>48</v>
      </c>
      <c r="E34" s="6" t="s">
        <v>9</v>
      </c>
      <c r="G34">
        <v>32</v>
      </c>
      <c r="H34" s="5">
        <v>16</v>
      </c>
      <c r="I34" s="1" t="s">
        <v>1055</v>
      </c>
      <c r="J34" s="177" t="str">
        <f>IF('IBP Rater'!$G$7="NY","B","A")</f>
        <v>A</v>
      </c>
      <c r="K34" s="1" t="s">
        <v>1027</v>
      </c>
      <c r="L34" s="1" t="str">
        <f aca="true" t="shared" si="7" ref="L34:L56">I34&amp;" - "&amp;H34</f>
        <v>COMPUTER CONSULTANTS AND TRAINERS WHO ARE NOT INVOLVED IN DEVELOPMENT OF CUSTOM APPLICATIONS/PROGRAM - 16</v>
      </c>
      <c r="M34" s="1"/>
      <c r="N34" s="24"/>
      <c r="O34" s="1"/>
      <c r="R34" s="32" t="s">
        <v>1179</v>
      </c>
      <c r="S34" s="84">
        <f>0.1*'IBP Rater'!$I$73</f>
        <v>0</v>
      </c>
      <c r="T34" s="83"/>
      <c r="AD34" s="5">
        <f t="shared" si="2"/>
        <v>32</v>
      </c>
      <c r="AE34" s="97">
        <f t="shared" si="3"/>
        <v>3100</v>
      </c>
      <c r="AF34" s="2"/>
      <c r="AG34" s="2"/>
      <c r="AH34" s="2"/>
      <c r="AI34" s="6"/>
      <c r="AL34" s="5">
        <f t="shared" si="4"/>
        <v>32</v>
      </c>
      <c r="AM34" s="97">
        <f t="shared" si="5"/>
        <v>8000</v>
      </c>
      <c r="AN34" s="2"/>
      <c r="AO34" s="2"/>
      <c r="AR34" s="138" t="s">
        <v>5</v>
      </c>
      <c r="AS34" s="125">
        <v>280</v>
      </c>
      <c r="AT34" s="120">
        <v>225</v>
      </c>
      <c r="AU34" s="126">
        <v>150</v>
      </c>
      <c r="AV34" s="164">
        <v>225</v>
      </c>
      <c r="AW34" s="165">
        <v>190</v>
      </c>
      <c r="AX34" s="166">
        <v>150</v>
      </c>
      <c r="AY34" s="144">
        <v>190</v>
      </c>
      <c r="AZ34" s="132">
        <v>150</v>
      </c>
      <c r="BA34" s="133">
        <v>150</v>
      </c>
      <c r="BC34" s="220" t="s">
        <v>85</v>
      </c>
      <c r="BD34" s="220" t="s">
        <v>86</v>
      </c>
      <c r="BE34" s="218">
        <v>32</v>
      </c>
      <c r="BF34" s="221">
        <v>179</v>
      </c>
      <c r="BG34" s="221">
        <v>205</v>
      </c>
      <c r="BH34" s="221">
        <v>239</v>
      </c>
      <c r="BI34" s="221">
        <v>295</v>
      </c>
      <c r="BJ34" s="221">
        <v>339</v>
      </c>
      <c r="BK34" s="221">
        <v>399</v>
      </c>
      <c r="BL34" s="182"/>
      <c r="BM34" s="182"/>
      <c r="BO34" s="232" t="s">
        <v>504</v>
      </c>
      <c r="BP34" s="233">
        <v>2</v>
      </c>
      <c r="BR34" s="240"/>
      <c r="BS34" s="240"/>
      <c r="BT34" s="240"/>
      <c r="BU34" s="240"/>
      <c r="BV34" s="240"/>
      <c r="BW34" s="240"/>
    </row>
    <row r="35" spans="1:75" ht="14.25" thickBot="1">
      <c r="A35" s="5">
        <f t="shared" si="0"/>
        <v>33</v>
      </c>
      <c r="B35" s="111" t="s">
        <v>50</v>
      </c>
      <c r="C35" s="2" t="s">
        <v>47</v>
      </c>
      <c r="D35" s="2" t="s">
        <v>48</v>
      </c>
      <c r="E35" s="6" t="s">
        <v>9</v>
      </c>
      <c r="G35">
        <v>33</v>
      </c>
      <c r="H35" s="5">
        <v>17</v>
      </c>
      <c r="I35" s="1" t="s">
        <v>1056</v>
      </c>
      <c r="J35" s="1" t="s">
        <v>1031</v>
      </c>
      <c r="K35" s="1" t="s">
        <v>1027</v>
      </c>
      <c r="L35" s="1" t="str">
        <f t="shared" si="7"/>
        <v>COMPUTER REPAIR - 17</v>
      </c>
      <c r="M35" s="1"/>
      <c r="N35" s="24"/>
      <c r="O35" s="1"/>
      <c r="R35" s="32" t="s">
        <v>1192</v>
      </c>
      <c r="S35" s="84">
        <v>1</v>
      </c>
      <c r="T35" s="83"/>
      <c r="AD35" s="5">
        <f t="shared" si="2"/>
        <v>33</v>
      </c>
      <c r="AE35" s="97">
        <f t="shared" si="3"/>
        <v>3200</v>
      </c>
      <c r="AF35" s="2"/>
      <c r="AG35" s="2"/>
      <c r="AH35" s="2"/>
      <c r="AI35" s="6"/>
      <c r="AL35" s="5">
        <f t="shared" si="4"/>
        <v>33</v>
      </c>
      <c r="AM35" s="97">
        <f t="shared" si="5"/>
        <v>8100</v>
      </c>
      <c r="AN35" s="2"/>
      <c r="AO35" s="2"/>
      <c r="AR35" s="138" t="s">
        <v>86</v>
      </c>
      <c r="AS35" s="125">
        <v>297</v>
      </c>
      <c r="AT35" s="120">
        <v>239</v>
      </c>
      <c r="AU35" s="126">
        <v>159</v>
      </c>
      <c r="AV35" s="164">
        <v>239</v>
      </c>
      <c r="AW35" s="165">
        <v>201</v>
      </c>
      <c r="AX35" s="166">
        <v>159</v>
      </c>
      <c r="AY35" s="144">
        <v>201</v>
      </c>
      <c r="AZ35" s="132">
        <v>159</v>
      </c>
      <c r="BA35" s="133">
        <v>159</v>
      </c>
      <c r="BC35" s="220" t="s">
        <v>887</v>
      </c>
      <c r="BD35" s="220" t="s">
        <v>888</v>
      </c>
      <c r="BE35" s="218">
        <v>33</v>
      </c>
      <c r="BF35" s="221">
        <v>192</v>
      </c>
      <c r="BG35" s="221">
        <v>221</v>
      </c>
      <c r="BH35" s="221">
        <v>259</v>
      </c>
      <c r="BI35" s="221">
        <v>318</v>
      </c>
      <c r="BJ35" s="221">
        <v>366</v>
      </c>
      <c r="BK35" s="221">
        <v>431</v>
      </c>
      <c r="BL35" s="182"/>
      <c r="BM35" s="182"/>
      <c r="BO35" s="232" t="s">
        <v>15</v>
      </c>
      <c r="BP35" s="233">
        <v>2</v>
      </c>
      <c r="BR35" s="240"/>
      <c r="BS35" s="240"/>
      <c r="BT35" s="240"/>
      <c r="BU35" s="240"/>
      <c r="BV35" s="240"/>
      <c r="BW35" s="240"/>
    </row>
    <row r="36" spans="1:75" ht="14.25" thickBot="1">
      <c r="A36" s="5">
        <f t="shared" si="0"/>
        <v>34</v>
      </c>
      <c r="B36" s="111" t="s">
        <v>51</v>
      </c>
      <c r="C36" s="2" t="s">
        <v>47</v>
      </c>
      <c r="D36" s="2" t="s">
        <v>48</v>
      </c>
      <c r="E36" s="6" t="s">
        <v>9</v>
      </c>
      <c r="G36">
        <v>34</v>
      </c>
      <c r="H36" s="5">
        <v>94</v>
      </c>
      <c r="I36" s="1" t="s">
        <v>1138</v>
      </c>
      <c r="J36" s="1" t="s">
        <v>1030</v>
      </c>
      <c r="K36" s="1" t="s">
        <v>1027</v>
      </c>
      <c r="L36" s="1" t="str">
        <f t="shared" si="7"/>
        <v>COMPUTER SALES - 94</v>
      </c>
      <c r="M36" s="1"/>
      <c r="N36" s="24"/>
      <c r="O36" s="1"/>
      <c r="AD36" s="5">
        <f t="shared" si="2"/>
        <v>34</v>
      </c>
      <c r="AE36" s="97">
        <f t="shared" si="3"/>
        <v>3300</v>
      </c>
      <c r="AF36" s="2"/>
      <c r="AG36" s="2"/>
      <c r="AH36" s="2"/>
      <c r="AI36" s="6"/>
      <c r="AL36" s="5">
        <f t="shared" si="4"/>
        <v>34</v>
      </c>
      <c r="AM36" s="97">
        <f t="shared" si="5"/>
        <v>8200</v>
      </c>
      <c r="AN36" s="2"/>
      <c r="AO36" s="2"/>
      <c r="AR36" s="138" t="s">
        <v>888</v>
      </c>
      <c r="AS36" s="125">
        <v>297</v>
      </c>
      <c r="AT36" s="120">
        <v>239</v>
      </c>
      <c r="AU36" s="126">
        <v>144</v>
      </c>
      <c r="AV36" s="164">
        <v>239</v>
      </c>
      <c r="AW36" s="165">
        <v>201</v>
      </c>
      <c r="AX36" s="166">
        <v>144</v>
      </c>
      <c r="AY36" s="144">
        <v>191</v>
      </c>
      <c r="AZ36" s="132">
        <v>145</v>
      </c>
      <c r="BA36" s="133">
        <v>144</v>
      </c>
      <c r="BC36" s="218" t="s">
        <v>11</v>
      </c>
      <c r="BD36" s="218" t="s">
        <v>12</v>
      </c>
      <c r="BE36" s="218">
        <v>34</v>
      </c>
      <c r="BF36" s="219">
        <v>211</v>
      </c>
      <c r="BG36" s="219">
        <v>242</v>
      </c>
      <c r="BH36" s="219">
        <v>285</v>
      </c>
      <c r="BI36" s="219">
        <v>350</v>
      </c>
      <c r="BJ36" s="219">
        <v>403</v>
      </c>
      <c r="BK36" s="219">
        <v>472</v>
      </c>
      <c r="BL36" s="182"/>
      <c r="BM36" s="182"/>
      <c r="BO36" s="232" t="s">
        <v>86</v>
      </c>
      <c r="BP36" s="233">
        <v>2</v>
      </c>
      <c r="BR36" s="240"/>
      <c r="BS36" s="240"/>
      <c r="BT36" s="240"/>
      <c r="BU36" s="240"/>
      <c r="BV36" s="240"/>
      <c r="BW36" s="240"/>
    </row>
    <row r="37" spans="1:75" ht="14.25" thickBot="1">
      <c r="A37" s="5">
        <f t="shared" si="0"/>
        <v>35</v>
      </c>
      <c r="B37" s="111" t="s">
        <v>52</v>
      </c>
      <c r="C37" s="2" t="s">
        <v>47</v>
      </c>
      <c r="D37" s="2" t="s">
        <v>48</v>
      </c>
      <c r="E37" s="6" t="s">
        <v>9</v>
      </c>
      <c r="G37">
        <v>35</v>
      </c>
      <c r="H37" s="5">
        <v>18</v>
      </c>
      <c r="I37" s="1" t="s">
        <v>1057</v>
      </c>
      <c r="J37" s="180" t="s">
        <v>1030</v>
      </c>
      <c r="K37" s="1" t="s">
        <v>1027</v>
      </c>
      <c r="L37" s="1" t="str">
        <f t="shared" si="7"/>
        <v>COMPUTER SERVICE BUREAU - 18</v>
      </c>
      <c r="M37" s="1"/>
      <c r="N37" s="24"/>
      <c r="O37" s="1"/>
      <c r="R37" s="56" t="s">
        <v>1186</v>
      </c>
      <c r="S37" s="57"/>
      <c r="T37" s="18">
        <v>1</v>
      </c>
      <c r="U37" s="94">
        <f>IF(T37=1,1,0)</f>
        <v>1</v>
      </c>
      <c r="AD37" s="5">
        <f t="shared" si="2"/>
        <v>35</v>
      </c>
      <c r="AE37" s="97">
        <f t="shared" si="3"/>
        <v>3400</v>
      </c>
      <c r="AF37" s="2"/>
      <c r="AG37" s="2"/>
      <c r="AH37" s="2"/>
      <c r="AI37" s="6"/>
      <c r="AL37" s="5">
        <f t="shared" si="4"/>
        <v>35</v>
      </c>
      <c r="AM37" s="97">
        <f t="shared" si="5"/>
        <v>8300</v>
      </c>
      <c r="AN37" s="2"/>
      <c r="AO37" s="2"/>
      <c r="AR37" s="138" t="s">
        <v>905</v>
      </c>
      <c r="AS37" s="125">
        <v>297</v>
      </c>
      <c r="AT37" s="120">
        <v>239</v>
      </c>
      <c r="AU37" s="126">
        <v>159</v>
      </c>
      <c r="AV37" s="164">
        <v>239</v>
      </c>
      <c r="AW37" s="165">
        <v>201</v>
      </c>
      <c r="AX37" s="166">
        <v>159</v>
      </c>
      <c r="AY37" s="144">
        <v>201</v>
      </c>
      <c r="AZ37" s="132">
        <v>159</v>
      </c>
      <c r="BA37" s="133">
        <v>159</v>
      </c>
      <c r="BC37" s="220" t="s">
        <v>284</v>
      </c>
      <c r="BD37" s="220" t="s">
        <v>285</v>
      </c>
      <c r="BE37" s="218">
        <v>35</v>
      </c>
      <c r="BF37" s="221">
        <v>178</v>
      </c>
      <c r="BG37" s="221">
        <v>205</v>
      </c>
      <c r="BH37" s="221">
        <v>240</v>
      </c>
      <c r="BI37" s="221">
        <v>295</v>
      </c>
      <c r="BJ37" s="221">
        <v>340</v>
      </c>
      <c r="BK37" s="221">
        <v>398</v>
      </c>
      <c r="BL37" s="182"/>
      <c r="BM37" s="182"/>
      <c r="BO37" s="232" t="s">
        <v>603</v>
      </c>
      <c r="BP37" s="233">
        <v>2</v>
      </c>
      <c r="BR37" s="240"/>
      <c r="BS37" s="240"/>
      <c r="BT37" s="240"/>
      <c r="BU37" s="240"/>
      <c r="BV37" s="240"/>
      <c r="BW37" s="240"/>
    </row>
    <row r="38" spans="1:75" ht="14.25" thickBot="1">
      <c r="A38" s="5">
        <f t="shared" si="0"/>
        <v>36</v>
      </c>
      <c r="B38" s="111" t="s">
        <v>53</v>
      </c>
      <c r="C38" s="2" t="s">
        <v>47</v>
      </c>
      <c r="D38" s="2" t="s">
        <v>48</v>
      </c>
      <c r="E38" s="6" t="s">
        <v>9</v>
      </c>
      <c r="G38">
        <v>36</v>
      </c>
      <c r="H38" s="5">
        <v>19</v>
      </c>
      <c r="I38" s="1" t="s">
        <v>1058</v>
      </c>
      <c r="J38" s="1" t="s">
        <v>1030</v>
      </c>
      <c r="K38" s="1" t="s">
        <v>1027</v>
      </c>
      <c r="L38" s="1" t="str">
        <f t="shared" si="7"/>
        <v>COSMETIC SALES (AVON, MARY KAY, ETC.) - 19</v>
      </c>
      <c r="M38" s="1"/>
      <c r="N38" s="24"/>
      <c r="O38" s="1"/>
      <c r="R38" s="30" t="s">
        <v>1187</v>
      </c>
      <c r="S38" s="85"/>
      <c r="T38" s="86"/>
      <c r="AD38" s="5">
        <f t="shared" si="2"/>
        <v>36</v>
      </c>
      <c r="AE38" s="97">
        <f t="shared" si="3"/>
        <v>3500</v>
      </c>
      <c r="AF38" s="2"/>
      <c r="AG38" s="2"/>
      <c r="AH38" s="2"/>
      <c r="AI38" s="6"/>
      <c r="AL38" s="5">
        <f t="shared" si="4"/>
        <v>36</v>
      </c>
      <c r="AM38" s="97">
        <f t="shared" si="5"/>
        <v>8400</v>
      </c>
      <c r="AN38" s="2"/>
      <c r="AO38" s="2"/>
      <c r="AR38" s="138" t="s">
        <v>12</v>
      </c>
      <c r="AS38" s="125">
        <v>286</v>
      </c>
      <c r="AT38" s="120">
        <v>233</v>
      </c>
      <c r="AU38" s="126">
        <v>154</v>
      </c>
      <c r="AV38" s="164">
        <v>233</v>
      </c>
      <c r="AW38" s="165">
        <v>196</v>
      </c>
      <c r="AX38" s="166">
        <v>154</v>
      </c>
      <c r="AY38" s="144">
        <v>201</v>
      </c>
      <c r="AZ38" s="132">
        <v>159</v>
      </c>
      <c r="BA38" s="133">
        <v>154</v>
      </c>
      <c r="BC38" s="220" t="s">
        <v>602</v>
      </c>
      <c r="BD38" s="220" t="s">
        <v>603</v>
      </c>
      <c r="BE38" s="218">
        <v>36</v>
      </c>
      <c r="BF38" s="221">
        <v>233</v>
      </c>
      <c r="BG38" s="221">
        <v>268</v>
      </c>
      <c r="BH38" s="221">
        <v>314</v>
      </c>
      <c r="BI38" s="221">
        <v>388</v>
      </c>
      <c r="BJ38" s="221">
        <v>446</v>
      </c>
      <c r="BK38" s="221">
        <v>522</v>
      </c>
      <c r="BL38" s="182"/>
      <c r="BM38" s="182"/>
      <c r="BO38" s="232" t="s">
        <v>1198</v>
      </c>
      <c r="BP38" s="233">
        <v>2</v>
      </c>
      <c r="BR38" s="240"/>
      <c r="BS38" s="240"/>
      <c r="BT38" s="240"/>
      <c r="BU38" s="240"/>
      <c r="BV38" s="240"/>
      <c r="BW38" s="240"/>
    </row>
    <row r="39" spans="1:75" ht="14.25" thickBot="1">
      <c r="A39" s="5">
        <f t="shared" si="0"/>
        <v>37</v>
      </c>
      <c r="B39" s="111" t="s">
        <v>54</v>
      </c>
      <c r="C39" s="2" t="s">
        <v>47</v>
      </c>
      <c r="D39" s="2" t="s">
        <v>48</v>
      </c>
      <c r="E39" s="6" t="s">
        <v>9</v>
      </c>
      <c r="G39">
        <v>37</v>
      </c>
      <c r="H39" s="5">
        <v>20</v>
      </c>
      <c r="I39" s="1" t="s">
        <v>1060</v>
      </c>
      <c r="J39" s="1" t="s">
        <v>1030</v>
      </c>
      <c r="K39" s="1" t="s">
        <v>1027</v>
      </c>
      <c r="L39" s="1" t="str">
        <f t="shared" si="7"/>
        <v>CRAFTS, EXCLUDING MANUFACTURING/DISTRIBUTION OF CANDLES MADE BY INDIVIDUALS - 20</v>
      </c>
      <c r="M39" s="1"/>
      <c r="N39" s="24"/>
      <c r="O39" s="1"/>
      <c r="R39" s="31" t="str">
        <f>IF('IBP Rater'!$G$7="FL","","Yes")</f>
        <v>Yes</v>
      </c>
      <c r="S39" s="78"/>
      <c r="T39" s="81"/>
      <c r="AD39" s="5">
        <f t="shared" si="2"/>
        <v>37</v>
      </c>
      <c r="AE39" s="97">
        <f t="shared" si="3"/>
        <v>3600</v>
      </c>
      <c r="AF39" s="2"/>
      <c r="AG39" s="2"/>
      <c r="AH39" s="2"/>
      <c r="AI39" s="6"/>
      <c r="AL39" s="5">
        <f t="shared" si="4"/>
        <v>37</v>
      </c>
      <c r="AM39" s="97">
        <f t="shared" si="5"/>
        <v>8500</v>
      </c>
      <c r="AN39" s="2"/>
      <c r="AO39" s="2"/>
      <c r="AR39" s="138" t="s">
        <v>450</v>
      </c>
      <c r="AS39" s="125">
        <v>297</v>
      </c>
      <c r="AT39" s="120">
        <v>239</v>
      </c>
      <c r="AU39" s="126">
        <v>159</v>
      </c>
      <c r="AV39" s="164">
        <v>239</v>
      </c>
      <c r="AW39" s="165">
        <v>201</v>
      </c>
      <c r="AX39" s="166">
        <v>159</v>
      </c>
      <c r="AY39" s="144">
        <v>201</v>
      </c>
      <c r="AZ39" s="132">
        <v>159</v>
      </c>
      <c r="BA39" s="133">
        <v>159</v>
      </c>
      <c r="BC39" s="218" t="s">
        <v>449</v>
      </c>
      <c r="BD39" s="218" t="s">
        <v>450</v>
      </c>
      <c r="BE39" s="218">
        <v>37</v>
      </c>
      <c r="BF39" s="219">
        <v>171</v>
      </c>
      <c r="BG39" s="219">
        <v>197</v>
      </c>
      <c r="BH39" s="219">
        <v>229</v>
      </c>
      <c r="BI39" s="219">
        <v>284</v>
      </c>
      <c r="BJ39" s="219">
        <v>326</v>
      </c>
      <c r="BK39" s="219">
        <v>382</v>
      </c>
      <c r="BL39" s="182"/>
      <c r="BM39" s="182"/>
      <c r="BO39" s="232" t="s">
        <v>35</v>
      </c>
      <c r="BP39" s="233">
        <v>2</v>
      </c>
      <c r="BR39" s="240"/>
      <c r="BS39" s="240"/>
      <c r="BT39" s="240"/>
      <c r="BU39" s="240"/>
      <c r="BV39" s="240"/>
      <c r="BW39" s="240"/>
    </row>
    <row r="40" spans="1:75" ht="14.25" thickBot="1">
      <c r="A40" s="5">
        <f t="shared" si="0"/>
        <v>38</v>
      </c>
      <c r="B40" s="111" t="s">
        <v>55</v>
      </c>
      <c r="C40" s="2" t="s">
        <v>47</v>
      </c>
      <c r="D40" s="2" t="s">
        <v>48</v>
      </c>
      <c r="E40" s="6" t="s">
        <v>9</v>
      </c>
      <c r="G40">
        <v>38</v>
      </c>
      <c r="H40" s="5">
        <v>132</v>
      </c>
      <c r="I40" s="2" t="s">
        <v>1219</v>
      </c>
      <c r="J40" s="248" t="str">
        <f>IF(OR('IBP Rater'!$G$7="NJ",'IBP Rater'!$G$7="KS"),"Z","A")</f>
        <v>A</v>
      </c>
      <c r="K40" s="1"/>
      <c r="L40" s="1" t="str">
        <f>IF('IBP Rater'!$G$7="NJ","",I40&amp;" - "&amp;H40)</f>
        <v>DANCE INSTRUCTORS - 132</v>
      </c>
      <c r="M40" s="1"/>
      <c r="N40" s="24"/>
      <c r="O40" s="1"/>
      <c r="AD40" s="5">
        <f t="shared" si="2"/>
        <v>38</v>
      </c>
      <c r="AE40" s="97">
        <f t="shared" si="3"/>
        <v>3700</v>
      </c>
      <c r="AF40" s="2"/>
      <c r="AG40" s="2"/>
      <c r="AH40" s="2"/>
      <c r="AI40" s="6"/>
      <c r="AL40" s="5">
        <f t="shared" si="4"/>
        <v>38</v>
      </c>
      <c r="AM40" s="97">
        <f t="shared" si="5"/>
        <v>8600</v>
      </c>
      <c r="AN40" s="2"/>
      <c r="AO40" s="2"/>
      <c r="AR40" s="138" t="s">
        <v>752</v>
      </c>
      <c r="AS40" s="125">
        <v>297</v>
      </c>
      <c r="AT40" s="120">
        <v>239</v>
      </c>
      <c r="AU40" s="126">
        <v>159</v>
      </c>
      <c r="AV40" s="164">
        <v>239</v>
      </c>
      <c r="AW40" s="165">
        <v>201</v>
      </c>
      <c r="AX40" s="166">
        <v>159</v>
      </c>
      <c r="AY40" s="144">
        <v>201</v>
      </c>
      <c r="AZ40" s="132">
        <v>159</v>
      </c>
      <c r="BA40" s="133">
        <v>159</v>
      </c>
      <c r="BC40" s="218" t="s">
        <v>751</v>
      </c>
      <c r="BD40" s="218" t="s">
        <v>752</v>
      </c>
      <c r="BE40" s="218">
        <v>38</v>
      </c>
      <c r="BF40" s="219">
        <v>267</v>
      </c>
      <c r="BG40" s="219">
        <v>307</v>
      </c>
      <c r="BH40" s="219">
        <v>361</v>
      </c>
      <c r="BI40" s="219">
        <v>445</v>
      </c>
      <c r="BJ40" s="219">
        <v>512</v>
      </c>
      <c r="BK40" s="219">
        <v>601</v>
      </c>
      <c r="BL40" s="182"/>
      <c r="BM40" s="182"/>
      <c r="BO40" s="232" t="s">
        <v>593</v>
      </c>
      <c r="BP40" s="233">
        <v>2</v>
      </c>
      <c r="BR40" s="240"/>
      <c r="BS40" s="240"/>
      <c r="BT40" s="240"/>
      <c r="BU40" s="240"/>
      <c r="BV40" s="240"/>
      <c r="BW40" s="240"/>
    </row>
    <row r="41" spans="1:75" ht="14.25" thickBot="1">
      <c r="A41" s="5">
        <f t="shared" si="0"/>
        <v>39</v>
      </c>
      <c r="B41" s="111" t="s">
        <v>56</v>
      </c>
      <c r="C41" s="2" t="s">
        <v>47</v>
      </c>
      <c r="D41" s="2" t="s">
        <v>48</v>
      </c>
      <c r="E41" s="6" t="s">
        <v>9</v>
      </c>
      <c r="G41">
        <v>39</v>
      </c>
      <c r="H41" s="5">
        <v>110</v>
      </c>
      <c r="I41" s="1" t="s">
        <v>1040</v>
      </c>
      <c r="J41" s="1" t="s">
        <v>1026</v>
      </c>
      <c r="K41" s="1" t="s">
        <v>1027</v>
      </c>
      <c r="L41" s="1" t="str">
        <f t="shared" si="7"/>
        <v>DATABASE MANAGEMENT - 110</v>
      </c>
      <c r="M41" s="1"/>
      <c r="N41" s="24"/>
      <c r="O41" s="1"/>
      <c r="R41" s="56" t="s">
        <v>1216</v>
      </c>
      <c r="S41" s="56"/>
      <c r="T41" s="57"/>
      <c r="U41" s="18">
        <v>1</v>
      </c>
      <c r="AD41" s="5">
        <f t="shared" si="2"/>
        <v>39</v>
      </c>
      <c r="AE41" s="97">
        <f t="shared" si="3"/>
        <v>3800</v>
      </c>
      <c r="AF41" s="2"/>
      <c r="AG41" s="2"/>
      <c r="AH41" s="2"/>
      <c r="AI41" s="6"/>
      <c r="AL41" s="5">
        <f t="shared" si="4"/>
        <v>39</v>
      </c>
      <c r="AM41" s="97">
        <f t="shared" si="5"/>
        <v>8700</v>
      </c>
      <c r="AN41" s="2"/>
      <c r="AO41" s="2"/>
      <c r="AR41" s="138" t="s">
        <v>981</v>
      </c>
      <c r="AS41" s="125">
        <v>297</v>
      </c>
      <c r="AT41" s="120">
        <v>239</v>
      </c>
      <c r="AU41" s="126">
        <v>159</v>
      </c>
      <c r="AV41" s="164">
        <v>239</v>
      </c>
      <c r="AW41" s="165">
        <v>201</v>
      </c>
      <c r="AX41" s="166">
        <v>159</v>
      </c>
      <c r="AY41" s="144">
        <v>201</v>
      </c>
      <c r="AZ41" s="132">
        <v>159</v>
      </c>
      <c r="BA41" s="133">
        <v>159</v>
      </c>
      <c r="BC41" s="220" t="s">
        <v>980</v>
      </c>
      <c r="BD41" s="220" t="s">
        <v>981</v>
      </c>
      <c r="BE41" s="218">
        <v>39</v>
      </c>
      <c r="BF41" s="221">
        <v>137</v>
      </c>
      <c r="BG41" s="221">
        <v>157</v>
      </c>
      <c r="BH41" s="221">
        <v>184</v>
      </c>
      <c r="BI41" s="221">
        <v>226</v>
      </c>
      <c r="BJ41" s="221">
        <v>259</v>
      </c>
      <c r="BK41" s="221">
        <v>305</v>
      </c>
      <c r="BL41" s="182"/>
      <c r="BM41" s="182"/>
      <c r="BO41" s="232" t="s">
        <v>756</v>
      </c>
      <c r="BP41" s="233">
        <v>2</v>
      </c>
      <c r="BR41" s="240"/>
      <c r="BS41" s="240"/>
      <c r="BT41" s="240"/>
      <c r="BU41" s="240"/>
      <c r="BV41" s="240"/>
      <c r="BW41" s="240"/>
    </row>
    <row r="42" spans="1:75" ht="14.25" thickBot="1">
      <c r="A42" s="5">
        <f t="shared" si="0"/>
        <v>40</v>
      </c>
      <c r="B42" s="111" t="s">
        <v>57</v>
      </c>
      <c r="C42" s="2" t="s">
        <v>47</v>
      </c>
      <c r="D42" s="2" t="s">
        <v>48</v>
      </c>
      <c r="E42" s="6" t="s">
        <v>9</v>
      </c>
      <c r="G42">
        <v>40</v>
      </c>
      <c r="H42" s="5">
        <v>21</v>
      </c>
      <c r="I42" s="1" t="s">
        <v>1061</v>
      </c>
      <c r="J42" s="1" t="s">
        <v>1026</v>
      </c>
      <c r="K42" s="1" t="s">
        <v>1027</v>
      </c>
      <c r="L42" s="1" t="str">
        <f t="shared" si="7"/>
        <v>DESKTOP PUBLISHING - 21</v>
      </c>
      <c r="M42" s="1"/>
      <c r="N42" s="24"/>
      <c r="O42" s="1"/>
      <c r="R42" s="226">
        <v>1</v>
      </c>
      <c r="S42" s="225" t="s">
        <v>1187</v>
      </c>
      <c r="T42" s="85"/>
      <c r="U42" s="86"/>
      <c r="AD42" s="5">
        <f t="shared" si="2"/>
        <v>40</v>
      </c>
      <c r="AE42" s="97">
        <f t="shared" si="3"/>
        <v>3900</v>
      </c>
      <c r="AF42" s="2"/>
      <c r="AG42" s="2"/>
      <c r="AH42" s="2"/>
      <c r="AI42" s="6"/>
      <c r="AL42" s="5">
        <f t="shared" si="4"/>
        <v>40</v>
      </c>
      <c r="AM42" s="97">
        <f t="shared" si="5"/>
        <v>8800</v>
      </c>
      <c r="AN42" s="2"/>
      <c r="AO42" s="2"/>
      <c r="AR42" s="138" t="s">
        <v>1198</v>
      </c>
      <c r="AS42" s="125">
        <v>282</v>
      </c>
      <c r="AT42" s="120">
        <v>224</v>
      </c>
      <c r="AU42" s="126">
        <v>145</v>
      </c>
      <c r="AV42" s="164">
        <v>224</v>
      </c>
      <c r="AW42" s="165">
        <v>186</v>
      </c>
      <c r="AX42" s="166">
        <v>145</v>
      </c>
      <c r="AY42" s="144">
        <v>186</v>
      </c>
      <c r="AZ42" s="132">
        <v>148</v>
      </c>
      <c r="BA42" s="133">
        <v>145</v>
      </c>
      <c r="BC42" s="218" t="s">
        <v>157</v>
      </c>
      <c r="BD42" s="218" t="s">
        <v>1198</v>
      </c>
      <c r="BE42" s="218">
        <v>40</v>
      </c>
      <c r="BF42" s="219">
        <v>130</v>
      </c>
      <c r="BG42" s="219">
        <v>149</v>
      </c>
      <c r="BH42" s="219">
        <v>175</v>
      </c>
      <c r="BI42" s="219">
        <v>215</v>
      </c>
      <c r="BJ42" s="219">
        <v>247</v>
      </c>
      <c r="BK42" s="219">
        <v>289</v>
      </c>
      <c r="BL42" s="182"/>
      <c r="BM42" s="182"/>
      <c r="BO42" s="232" t="s">
        <v>261</v>
      </c>
      <c r="BP42" s="233">
        <v>2</v>
      </c>
      <c r="BR42" s="240"/>
      <c r="BS42" s="240"/>
      <c r="BT42" s="240"/>
      <c r="BU42" s="240"/>
      <c r="BV42" s="240"/>
      <c r="BW42" s="240"/>
    </row>
    <row r="43" spans="1:75" ht="14.25" thickBot="1">
      <c r="A43" s="5">
        <f t="shared" si="0"/>
        <v>41</v>
      </c>
      <c r="B43" s="111" t="s">
        <v>58</v>
      </c>
      <c r="C43" s="2" t="s">
        <v>47</v>
      </c>
      <c r="D43" s="2" t="s">
        <v>48</v>
      </c>
      <c r="E43" s="6" t="s">
        <v>9</v>
      </c>
      <c r="G43">
        <v>41</v>
      </c>
      <c r="H43" s="5">
        <v>141</v>
      </c>
      <c r="I43" s="1" t="s">
        <v>1258</v>
      </c>
      <c r="J43" s="1" t="s">
        <v>1031</v>
      </c>
      <c r="K43" s="1"/>
      <c r="L43" s="1" t="str">
        <f>I43&amp;" - "&amp;H43</f>
        <v>DESSERT VENDORS - 141</v>
      </c>
      <c r="M43" s="1"/>
      <c r="N43" s="24"/>
      <c r="O43" s="1"/>
      <c r="R43" s="226">
        <v>2</v>
      </c>
      <c r="S43" s="201" t="s">
        <v>1278</v>
      </c>
      <c r="T43" s="78"/>
      <c r="U43" s="81"/>
      <c r="AD43" s="5">
        <f t="shared" si="2"/>
        <v>41</v>
      </c>
      <c r="AE43" s="97">
        <f t="shared" si="3"/>
        <v>4000</v>
      </c>
      <c r="AF43" s="2"/>
      <c r="AG43" s="2"/>
      <c r="AH43" s="2"/>
      <c r="AI43" s="6"/>
      <c r="AL43" s="5">
        <f t="shared" si="4"/>
        <v>41</v>
      </c>
      <c r="AM43" s="97">
        <f t="shared" si="5"/>
        <v>8900</v>
      </c>
      <c r="AN43" s="2"/>
      <c r="AO43" s="2"/>
      <c r="AR43" s="138" t="s">
        <v>35</v>
      </c>
      <c r="AS43" s="125">
        <v>297</v>
      </c>
      <c r="AT43" s="120">
        <v>239</v>
      </c>
      <c r="AU43" s="126">
        <v>159</v>
      </c>
      <c r="AV43" s="164">
        <v>239</v>
      </c>
      <c r="AW43" s="165">
        <v>201</v>
      </c>
      <c r="AX43" s="166">
        <v>159</v>
      </c>
      <c r="AY43" s="144">
        <v>201</v>
      </c>
      <c r="AZ43" s="132">
        <v>159</v>
      </c>
      <c r="BA43" s="133">
        <v>159</v>
      </c>
      <c r="BC43" s="218" t="s">
        <v>34</v>
      </c>
      <c r="BD43" s="218" t="s">
        <v>35</v>
      </c>
      <c r="BE43" s="218">
        <v>41</v>
      </c>
      <c r="BF43" s="219">
        <v>322</v>
      </c>
      <c r="BG43" s="219">
        <v>370</v>
      </c>
      <c r="BH43" s="219">
        <v>434</v>
      </c>
      <c r="BI43" s="219">
        <v>536</v>
      </c>
      <c r="BJ43" s="219">
        <v>616</v>
      </c>
      <c r="BK43" s="219">
        <v>723</v>
      </c>
      <c r="BL43" s="182"/>
      <c r="BM43" s="182"/>
      <c r="BO43" s="234" t="s">
        <v>48</v>
      </c>
      <c r="BP43" s="235">
        <v>3</v>
      </c>
      <c r="BR43" s="240"/>
      <c r="BS43" s="240"/>
      <c r="BT43" s="240"/>
      <c r="BU43" s="240"/>
      <c r="BV43" s="240"/>
      <c r="BW43" s="240"/>
    </row>
    <row r="44" spans="1:75" ht="14.25" thickBot="1">
      <c r="A44" s="5">
        <f t="shared" si="0"/>
        <v>42</v>
      </c>
      <c r="B44" s="111" t="s">
        <v>59</v>
      </c>
      <c r="C44" s="2" t="s">
        <v>60</v>
      </c>
      <c r="D44" s="2" t="s">
        <v>61</v>
      </c>
      <c r="E44" s="6" t="s">
        <v>9</v>
      </c>
      <c r="G44">
        <v>42</v>
      </c>
      <c r="H44" s="5">
        <v>142</v>
      </c>
      <c r="I44" s="1" t="s">
        <v>1259</v>
      </c>
      <c r="J44" s="1" t="s">
        <v>1031</v>
      </c>
      <c r="K44" s="1"/>
      <c r="L44" s="1" t="str">
        <f>IF('IBP Rater'!$G$7="NJ","",I44&amp;" - "&amp;H44)</f>
        <v>DJ'S - 142</v>
      </c>
      <c r="M44" s="1"/>
      <c r="N44" s="24"/>
      <c r="O44" s="1"/>
      <c r="AD44" s="5">
        <f t="shared" si="2"/>
        <v>42</v>
      </c>
      <c r="AE44" s="97">
        <f t="shared" si="3"/>
        <v>4100</v>
      </c>
      <c r="AF44" s="2"/>
      <c r="AG44" s="2"/>
      <c r="AH44" s="2"/>
      <c r="AI44" s="6"/>
      <c r="AL44" s="5">
        <f t="shared" si="4"/>
        <v>42</v>
      </c>
      <c r="AM44" s="97">
        <f t="shared" si="5"/>
        <v>9000</v>
      </c>
      <c r="AN44" s="2"/>
      <c r="AO44" s="2"/>
      <c r="AR44" s="138" t="s">
        <v>307</v>
      </c>
      <c r="AS44" s="125">
        <v>297</v>
      </c>
      <c r="AT44" s="120">
        <v>239</v>
      </c>
      <c r="AU44" s="126">
        <v>159</v>
      </c>
      <c r="AV44" s="164">
        <v>239</v>
      </c>
      <c r="AW44" s="165">
        <v>201</v>
      </c>
      <c r="AX44" s="166">
        <v>159</v>
      </c>
      <c r="AY44" s="144">
        <v>201</v>
      </c>
      <c r="AZ44" s="132">
        <v>159</v>
      </c>
      <c r="BA44" s="133">
        <v>159</v>
      </c>
      <c r="BC44" s="218" t="s">
        <v>306</v>
      </c>
      <c r="BD44" s="218" t="s">
        <v>307</v>
      </c>
      <c r="BE44" s="218">
        <v>42</v>
      </c>
      <c r="BF44" s="219">
        <v>153</v>
      </c>
      <c r="BG44" s="219">
        <v>176</v>
      </c>
      <c r="BH44" s="219">
        <v>227</v>
      </c>
      <c r="BI44" s="219">
        <v>253</v>
      </c>
      <c r="BJ44" s="219">
        <v>291</v>
      </c>
      <c r="BK44" s="219">
        <v>380</v>
      </c>
      <c r="BL44" s="182"/>
      <c r="BM44" s="182"/>
      <c r="BO44" s="234" t="s">
        <v>5</v>
      </c>
      <c r="BP44" s="235">
        <v>3</v>
      </c>
      <c r="BR44" s="240"/>
      <c r="BS44" s="240"/>
      <c r="BT44" s="240"/>
      <c r="BU44" s="240"/>
      <c r="BV44" s="240"/>
      <c r="BW44" s="240"/>
    </row>
    <row r="45" spans="1:75" ht="14.25" thickBot="1">
      <c r="A45" s="5">
        <f t="shared" si="0"/>
        <v>43</v>
      </c>
      <c r="B45" s="111" t="s">
        <v>62</v>
      </c>
      <c r="C45" s="2" t="s">
        <v>60</v>
      </c>
      <c r="D45" s="2" t="s">
        <v>61</v>
      </c>
      <c r="E45" s="6" t="s">
        <v>9</v>
      </c>
      <c r="G45">
        <v>43</v>
      </c>
      <c r="H45" s="5">
        <v>22</v>
      </c>
      <c r="I45" s="1" t="s">
        <v>1062</v>
      </c>
      <c r="J45" s="1" t="s">
        <v>1026</v>
      </c>
      <c r="K45" s="1" t="s">
        <v>1027</v>
      </c>
      <c r="L45" s="1" t="str">
        <f t="shared" si="7"/>
        <v>DRAFTSMAN - 22</v>
      </c>
      <c r="M45" s="1"/>
      <c r="N45" s="24"/>
      <c r="O45" s="1"/>
      <c r="R45" s="186" t="s">
        <v>1238</v>
      </c>
      <c r="S45" s="187"/>
      <c r="T45" s="188">
        <v>1</v>
      </c>
      <c r="U45" s="182"/>
      <c r="V45" s="182"/>
      <c r="AD45" s="5">
        <f t="shared" si="2"/>
        <v>43</v>
      </c>
      <c r="AE45" s="97">
        <f t="shared" si="3"/>
        <v>4200</v>
      </c>
      <c r="AF45" s="2"/>
      <c r="AG45" s="2"/>
      <c r="AH45" s="2"/>
      <c r="AI45" s="6"/>
      <c r="AL45" s="5">
        <f t="shared" si="4"/>
        <v>43</v>
      </c>
      <c r="AM45" s="97">
        <f t="shared" si="5"/>
        <v>9100</v>
      </c>
      <c r="AN45" s="2"/>
      <c r="AO45" s="2"/>
      <c r="AR45" s="138" t="s">
        <v>593</v>
      </c>
      <c r="AS45" s="125">
        <v>297</v>
      </c>
      <c r="AT45" s="120">
        <v>239</v>
      </c>
      <c r="AU45" s="126">
        <v>159</v>
      </c>
      <c r="AV45" s="164">
        <v>239</v>
      </c>
      <c r="AW45" s="165">
        <v>201</v>
      </c>
      <c r="AX45" s="166">
        <v>159</v>
      </c>
      <c r="AY45" s="144">
        <v>201</v>
      </c>
      <c r="AZ45" s="132">
        <v>159</v>
      </c>
      <c r="BA45" s="133">
        <v>159</v>
      </c>
      <c r="BC45" s="218" t="s">
        <v>592</v>
      </c>
      <c r="BD45" s="218" t="s">
        <v>593</v>
      </c>
      <c r="BE45" s="218">
        <v>43</v>
      </c>
      <c r="BF45" s="219">
        <v>203</v>
      </c>
      <c r="BG45" s="219">
        <v>233</v>
      </c>
      <c r="BH45" s="219">
        <v>274</v>
      </c>
      <c r="BI45" s="219">
        <v>338</v>
      </c>
      <c r="BJ45" s="219">
        <v>389</v>
      </c>
      <c r="BK45" s="219">
        <v>456</v>
      </c>
      <c r="BL45" s="182"/>
      <c r="BM45" s="182"/>
      <c r="BO45" s="234" t="s">
        <v>993</v>
      </c>
      <c r="BP45" s="235">
        <v>3</v>
      </c>
      <c r="BR45" s="240"/>
      <c r="BS45" s="240"/>
      <c r="BT45" s="240"/>
      <c r="BU45" s="240"/>
      <c r="BV45" s="240"/>
      <c r="BW45" s="240"/>
    </row>
    <row r="46" spans="1:75" ht="14.25" thickBot="1">
      <c r="A46" s="5">
        <f t="shared" si="0"/>
        <v>44</v>
      </c>
      <c r="B46" s="111" t="s">
        <v>63</v>
      </c>
      <c r="C46" s="2" t="s">
        <v>60</v>
      </c>
      <c r="D46" s="2" t="s">
        <v>61</v>
      </c>
      <c r="E46" s="6" t="s">
        <v>9</v>
      </c>
      <c r="G46">
        <v>44</v>
      </c>
      <c r="H46" s="146">
        <v>122</v>
      </c>
      <c r="I46" s="1" t="s">
        <v>1205</v>
      </c>
      <c r="J46" s="1" t="s">
        <v>1030</v>
      </c>
      <c r="K46" s="1"/>
      <c r="L46" s="1" t="str">
        <f t="shared" si="7"/>
        <v>DRY FOOD PRODUCTS/MIXES VENDOR - 122</v>
      </c>
      <c r="M46" s="1"/>
      <c r="N46" s="24"/>
      <c r="O46" s="1"/>
      <c r="R46" s="189" t="s">
        <v>1187</v>
      </c>
      <c r="S46" s="190"/>
      <c r="T46" s="191"/>
      <c r="U46" s="182"/>
      <c r="V46" s="182"/>
      <c r="AD46" s="5">
        <f t="shared" si="2"/>
        <v>44</v>
      </c>
      <c r="AE46" s="97">
        <f t="shared" si="3"/>
        <v>4300</v>
      </c>
      <c r="AF46" s="2"/>
      <c r="AG46" s="2"/>
      <c r="AH46" s="2"/>
      <c r="AI46" s="6"/>
      <c r="AL46" s="5">
        <f t="shared" si="4"/>
        <v>44</v>
      </c>
      <c r="AM46" s="97">
        <f t="shared" si="5"/>
        <v>9200</v>
      </c>
      <c r="AN46" s="2"/>
      <c r="AO46" s="2"/>
      <c r="AR46" s="138" t="s">
        <v>390</v>
      </c>
      <c r="AS46" s="125">
        <v>297</v>
      </c>
      <c r="AT46" s="120">
        <v>239</v>
      </c>
      <c r="AU46" s="126">
        <v>159</v>
      </c>
      <c r="AV46" s="164">
        <v>239</v>
      </c>
      <c r="AW46" s="165">
        <v>201</v>
      </c>
      <c r="AX46" s="166">
        <v>159</v>
      </c>
      <c r="AY46" s="144">
        <v>201</v>
      </c>
      <c r="AZ46" s="132">
        <v>159</v>
      </c>
      <c r="BA46" s="133">
        <v>159</v>
      </c>
      <c r="BC46" s="218" t="s">
        <v>389</v>
      </c>
      <c r="BD46" s="218" t="s">
        <v>390</v>
      </c>
      <c r="BE46" s="218">
        <v>44</v>
      </c>
      <c r="BF46" s="219">
        <v>280</v>
      </c>
      <c r="BG46" s="219">
        <v>322</v>
      </c>
      <c r="BH46" s="219">
        <v>378</v>
      </c>
      <c r="BI46" s="219">
        <v>465</v>
      </c>
      <c r="BJ46" s="219">
        <v>534</v>
      </c>
      <c r="BK46" s="219">
        <v>627</v>
      </c>
      <c r="BL46" s="182"/>
      <c r="BM46" s="182"/>
      <c r="BO46" s="234" t="s">
        <v>915</v>
      </c>
      <c r="BP46" s="235">
        <v>3</v>
      </c>
      <c r="BR46" s="240"/>
      <c r="BS46" s="240"/>
      <c r="BT46" s="240"/>
      <c r="BU46" s="240"/>
      <c r="BV46" s="240"/>
      <c r="BW46" s="240"/>
    </row>
    <row r="47" spans="1:75" ht="14.25" thickBot="1">
      <c r="A47" s="5">
        <f t="shared" si="0"/>
        <v>45</v>
      </c>
      <c r="B47" s="111" t="s">
        <v>64</v>
      </c>
      <c r="C47" s="2" t="s">
        <v>60</v>
      </c>
      <c r="D47" s="2" t="s">
        <v>61</v>
      </c>
      <c r="E47" s="6" t="s">
        <v>9</v>
      </c>
      <c r="G47">
        <v>45</v>
      </c>
      <c r="H47" s="5">
        <v>64</v>
      </c>
      <c r="I47" s="1" t="s">
        <v>1106</v>
      </c>
      <c r="J47" s="1" t="s">
        <v>1026</v>
      </c>
      <c r="K47" s="1" t="s">
        <v>1027</v>
      </c>
      <c r="L47" s="1" t="str">
        <f t="shared" si="7"/>
        <v>EDITORIAL SERVICE/PROOFREADERS - 64</v>
      </c>
      <c r="M47" s="1"/>
      <c r="N47" s="24"/>
      <c r="O47" s="1"/>
      <c r="R47" s="192" t="str">
        <f>IF('IBP Rater'!L10=1,"","Yes")</f>
        <v>Yes</v>
      </c>
      <c r="S47" s="193"/>
      <c r="T47" s="194"/>
      <c r="U47" s="182"/>
      <c r="V47" s="182"/>
      <c r="AD47" s="5">
        <f t="shared" si="2"/>
        <v>45</v>
      </c>
      <c r="AE47" s="97">
        <f t="shared" si="3"/>
        <v>4400</v>
      </c>
      <c r="AF47" s="2"/>
      <c r="AG47" s="2"/>
      <c r="AH47" s="2"/>
      <c r="AI47" s="6"/>
      <c r="AL47" s="5">
        <f t="shared" si="4"/>
        <v>45</v>
      </c>
      <c r="AM47" s="97">
        <f t="shared" si="5"/>
        <v>9300</v>
      </c>
      <c r="AN47" s="2"/>
      <c r="AO47" s="2"/>
      <c r="AR47" s="138" t="s">
        <v>756</v>
      </c>
      <c r="AS47" s="125">
        <v>297</v>
      </c>
      <c r="AT47" s="120">
        <v>239</v>
      </c>
      <c r="AU47" s="126">
        <v>159</v>
      </c>
      <c r="AV47" s="164">
        <v>239</v>
      </c>
      <c r="AW47" s="165">
        <v>201</v>
      </c>
      <c r="AX47" s="166">
        <v>159</v>
      </c>
      <c r="AY47" s="144">
        <v>201</v>
      </c>
      <c r="AZ47" s="132">
        <v>159</v>
      </c>
      <c r="BA47" s="133">
        <v>159</v>
      </c>
      <c r="BC47" s="218" t="s">
        <v>755</v>
      </c>
      <c r="BD47" s="218" t="s">
        <v>756</v>
      </c>
      <c r="BE47" s="218">
        <v>45</v>
      </c>
      <c r="BF47" s="219">
        <v>213</v>
      </c>
      <c r="BG47" s="219">
        <v>245</v>
      </c>
      <c r="BH47" s="219">
        <v>287</v>
      </c>
      <c r="BI47" s="219">
        <v>351</v>
      </c>
      <c r="BJ47" s="219">
        <v>404</v>
      </c>
      <c r="BK47" s="219">
        <v>476</v>
      </c>
      <c r="BL47" s="182"/>
      <c r="BM47" s="182"/>
      <c r="BO47" s="234" t="s">
        <v>721</v>
      </c>
      <c r="BP47" s="235">
        <v>3</v>
      </c>
      <c r="BR47" s="240"/>
      <c r="BS47" s="240"/>
      <c r="BT47" s="240"/>
      <c r="BU47" s="240"/>
      <c r="BV47" s="240"/>
      <c r="BW47" s="240"/>
    </row>
    <row r="48" spans="1:75" ht="14.25" thickBot="1">
      <c r="A48" s="5">
        <f t="shared" si="0"/>
        <v>46</v>
      </c>
      <c r="B48" s="111" t="s">
        <v>65</v>
      </c>
      <c r="C48" s="2" t="s">
        <v>60</v>
      </c>
      <c r="D48" s="2" t="s">
        <v>61</v>
      </c>
      <c r="E48" s="6" t="s">
        <v>9</v>
      </c>
      <c r="G48">
        <v>46</v>
      </c>
      <c r="H48" s="5">
        <v>111</v>
      </c>
      <c r="I48" s="1" t="s">
        <v>1041</v>
      </c>
      <c r="J48" s="1" t="s">
        <v>1026</v>
      </c>
      <c r="K48" s="1" t="s">
        <v>1027</v>
      </c>
      <c r="L48" s="1" t="str">
        <f t="shared" si="7"/>
        <v>EMBROIDERY - 111</v>
      </c>
      <c r="M48" s="1"/>
      <c r="N48" s="24"/>
      <c r="O48" s="1"/>
      <c r="R48" s="182"/>
      <c r="S48" s="182"/>
      <c r="T48" s="182"/>
      <c r="U48" s="182"/>
      <c r="V48" s="182"/>
      <c r="AD48" s="5">
        <f t="shared" si="2"/>
        <v>46</v>
      </c>
      <c r="AE48" s="97">
        <f t="shared" si="3"/>
        <v>4500</v>
      </c>
      <c r="AF48" s="2"/>
      <c r="AG48" s="2"/>
      <c r="AH48" s="2"/>
      <c r="AI48" s="6"/>
      <c r="AL48" s="5">
        <f t="shared" si="4"/>
        <v>46</v>
      </c>
      <c r="AM48" s="97">
        <f t="shared" si="5"/>
        <v>9400</v>
      </c>
      <c r="AN48" s="2"/>
      <c r="AO48" s="2"/>
      <c r="AR48" s="138" t="s">
        <v>865</v>
      </c>
      <c r="AS48" s="125">
        <v>297</v>
      </c>
      <c r="AT48" s="120">
        <v>239</v>
      </c>
      <c r="AU48" s="126">
        <v>159</v>
      </c>
      <c r="AV48" s="164">
        <v>239</v>
      </c>
      <c r="AW48" s="165">
        <v>201</v>
      </c>
      <c r="AX48" s="166">
        <v>159</v>
      </c>
      <c r="AY48" s="144">
        <v>201</v>
      </c>
      <c r="AZ48" s="132">
        <v>159</v>
      </c>
      <c r="BA48" s="133">
        <v>159</v>
      </c>
      <c r="BC48" s="220" t="s">
        <v>864</v>
      </c>
      <c r="BD48" s="220" t="s">
        <v>865</v>
      </c>
      <c r="BE48" s="218">
        <v>46</v>
      </c>
      <c r="BF48" s="221">
        <v>199</v>
      </c>
      <c r="BG48" s="221">
        <v>229</v>
      </c>
      <c r="BH48" s="221">
        <v>269</v>
      </c>
      <c r="BI48" s="221">
        <v>330</v>
      </c>
      <c r="BJ48" s="221">
        <v>379</v>
      </c>
      <c r="BK48" s="221">
        <v>445</v>
      </c>
      <c r="BL48" s="182"/>
      <c r="BM48" s="182"/>
      <c r="BO48" s="234" t="s">
        <v>1009</v>
      </c>
      <c r="BP48" s="235">
        <v>3</v>
      </c>
      <c r="BR48" s="240"/>
      <c r="BS48" s="240"/>
      <c r="BT48" s="240"/>
      <c r="BU48" s="240"/>
      <c r="BV48" s="240"/>
      <c r="BW48" s="240"/>
    </row>
    <row r="49" spans="1:75" ht="14.25" thickBot="1">
      <c r="A49" s="5">
        <f t="shared" si="0"/>
        <v>47</v>
      </c>
      <c r="B49" s="111" t="s">
        <v>66</v>
      </c>
      <c r="C49" s="2" t="s">
        <v>14</v>
      </c>
      <c r="D49" s="2" t="s">
        <v>15</v>
      </c>
      <c r="E49" s="6" t="s">
        <v>6</v>
      </c>
      <c r="G49">
        <v>47</v>
      </c>
      <c r="H49" s="5">
        <v>143</v>
      </c>
      <c r="I49" s="1" t="s">
        <v>1260</v>
      </c>
      <c r="J49" s="1" t="s">
        <v>1026</v>
      </c>
      <c r="K49" s="1"/>
      <c r="L49" s="1" t="str">
        <f t="shared" si="7"/>
        <v>ENERGY PROVIDER - 143</v>
      </c>
      <c r="M49" s="1"/>
      <c r="N49" s="24"/>
      <c r="O49" s="1"/>
      <c r="R49" s="186" t="s">
        <v>1280</v>
      </c>
      <c r="S49" s="187"/>
      <c r="T49" s="188">
        <v>1</v>
      </c>
      <c r="U49" s="182"/>
      <c r="V49" s="182"/>
      <c r="AD49" s="5">
        <f t="shared" si="2"/>
        <v>47</v>
      </c>
      <c r="AE49" s="97">
        <f t="shared" si="3"/>
        <v>4600</v>
      </c>
      <c r="AF49" s="2"/>
      <c r="AG49" s="2"/>
      <c r="AH49" s="2"/>
      <c r="AI49" s="6"/>
      <c r="AL49" s="5">
        <f t="shared" si="4"/>
        <v>47</v>
      </c>
      <c r="AM49" s="97">
        <f t="shared" si="5"/>
        <v>9500</v>
      </c>
      <c r="AN49" s="2"/>
      <c r="AO49" s="2"/>
      <c r="AR49" s="138" t="s">
        <v>8</v>
      </c>
      <c r="AS49" s="125">
        <v>297</v>
      </c>
      <c r="AT49" s="120">
        <v>239</v>
      </c>
      <c r="AU49" s="126">
        <v>159</v>
      </c>
      <c r="AV49" s="164">
        <v>239</v>
      </c>
      <c r="AW49" s="165">
        <v>201</v>
      </c>
      <c r="AX49" s="166">
        <v>159</v>
      </c>
      <c r="AY49" s="144">
        <v>201</v>
      </c>
      <c r="AZ49" s="132">
        <v>159</v>
      </c>
      <c r="BA49" s="133">
        <v>159</v>
      </c>
      <c r="BC49" s="220" t="s">
        <v>60</v>
      </c>
      <c r="BD49" s="220" t="s">
        <v>61</v>
      </c>
      <c r="BE49" s="218">
        <v>47</v>
      </c>
      <c r="BF49" s="221">
        <v>194</v>
      </c>
      <c r="BG49" s="221">
        <v>223</v>
      </c>
      <c r="BH49" s="221">
        <v>261</v>
      </c>
      <c r="BI49" s="221">
        <v>322</v>
      </c>
      <c r="BJ49" s="221">
        <v>370</v>
      </c>
      <c r="BK49" s="221">
        <v>434</v>
      </c>
      <c r="BL49" s="182"/>
      <c r="BM49" s="182"/>
      <c r="BO49" s="234" t="s">
        <v>977</v>
      </c>
      <c r="BP49" s="235">
        <v>3</v>
      </c>
      <c r="BR49" s="240"/>
      <c r="BS49" s="240"/>
      <c r="BT49" s="240"/>
      <c r="BU49" s="240"/>
      <c r="BV49" s="240"/>
      <c r="BW49" s="240"/>
    </row>
    <row r="50" spans="1:75" ht="14.25" thickBot="1">
      <c r="A50" s="5">
        <f t="shared" si="0"/>
        <v>48</v>
      </c>
      <c r="B50" s="111" t="s">
        <v>67</v>
      </c>
      <c r="C50" s="2" t="s">
        <v>60</v>
      </c>
      <c r="D50" s="2" t="s">
        <v>61</v>
      </c>
      <c r="E50" s="6" t="s">
        <v>9</v>
      </c>
      <c r="G50">
        <v>48</v>
      </c>
      <c r="H50" s="5">
        <v>23</v>
      </c>
      <c r="I50" s="1" t="s">
        <v>1063</v>
      </c>
      <c r="J50" s="1" t="s">
        <v>1026</v>
      </c>
      <c r="K50" s="1" t="s">
        <v>1027</v>
      </c>
      <c r="L50" s="1" t="str">
        <f t="shared" si="7"/>
        <v>ENGRAVING - 23</v>
      </c>
      <c r="M50" s="1"/>
      <c r="N50" s="24"/>
      <c r="O50" s="1"/>
      <c r="R50" s="189" t="s">
        <v>1187</v>
      </c>
      <c r="S50" s="190"/>
      <c r="T50" s="191"/>
      <c r="U50" s="182"/>
      <c r="V50" s="182"/>
      <c r="AD50" s="5">
        <f t="shared" si="2"/>
        <v>48</v>
      </c>
      <c r="AE50" s="97">
        <f t="shared" si="3"/>
        <v>4700</v>
      </c>
      <c r="AF50" s="2"/>
      <c r="AG50" s="2"/>
      <c r="AH50" s="2"/>
      <c r="AI50" s="6"/>
      <c r="AL50" s="5">
        <f t="shared" si="4"/>
        <v>48</v>
      </c>
      <c r="AM50" s="97">
        <f t="shared" si="5"/>
        <v>9600</v>
      </c>
      <c r="AN50" s="2"/>
      <c r="AO50" s="2"/>
      <c r="AR50" s="138" t="s">
        <v>61</v>
      </c>
      <c r="AS50" s="125">
        <v>297</v>
      </c>
      <c r="AT50" s="120">
        <v>239</v>
      </c>
      <c r="AU50" s="126">
        <v>159</v>
      </c>
      <c r="AV50" s="164">
        <v>239</v>
      </c>
      <c r="AW50" s="165">
        <v>201</v>
      </c>
      <c r="AX50" s="166">
        <v>159</v>
      </c>
      <c r="AY50" s="144">
        <v>201</v>
      </c>
      <c r="AZ50" s="132">
        <v>159</v>
      </c>
      <c r="BA50" s="133">
        <v>159</v>
      </c>
      <c r="BC50" s="218" t="s">
        <v>7</v>
      </c>
      <c r="BD50" s="218" t="s">
        <v>8</v>
      </c>
      <c r="BE50" s="218">
        <v>48</v>
      </c>
      <c r="BF50" s="219">
        <v>230</v>
      </c>
      <c r="BG50" s="219">
        <v>264</v>
      </c>
      <c r="BH50" s="219">
        <v>310</v>
      </c>
      <c r="BI50" s="219">
        <v>380</v>
      </c>
      <c r="BJ50" s="219">
        <v>437</v>
      </c>
      <c r="BK50" s="219">
        <v>515</v>
      </c>
      <c r="BL50" s="182"/>
      <c r="BM50" s="182"/>
      <c r="BO50" s="234" t="s">
        <v>1197</v>
      </c>
      <c r="BP50" s="235">
        <v>3</v>
      </c>
      <c r="BR50" s="240"/>
      <c r="BS50" s="240"/>
      <c r="BT50" s="240"/>
      <c r="BU50" s="240"/>
      <c r="BV50" s="240"/>
      <c r="BW50" s="240"/>
    </row>
    <row r="51" spans="1:75" ht="14.25" thickBot="1">
      <c r="A51" s="5">
        <f t="shared" si="0"/>
        <v>49</v>
      </c>
      <c r="B51" s="111" t="s">
        <v>68</v>
      </c>
      <c r="C51" s="2" t="s">
        <v>60</v>
      </c>
      <c r="D51" s="2" t="s">
        <v>61</v>
      </c>
      <c r="E51" s="6" t="s">
        <v>9</v>
      </c>
      <c r="G51">
        <v>49</v>
      </c>
      <c r="H51" s="5">
        <v>24</v>
      </c>
      <c r="I51" s="1" t="s">
        <v>1064</v>
      </c>
      <c r="J51" s="1" t="s">
        <v>1026</v>
      </c>
      <c r="K51" s="1" t="s">
        <v>1027</v>
      </c>
      <c r="L51" s="1" t="str">
        <f t="shared" si="7"/>
        <v>EXPERT WITNESS CONSULTANTS - 24</v>
      </c>
      <c r="M51" s="1"/>
      <c r="N51" s="24"/>
      <c r="O51" s="1"/>
      <c r="R51" s="192" t="str">
        <f>IF('IBP Rater'!G7="FL","","Yes")</f>
        <v>Yes</v>
      </c>
      <c r="S51" s="193"/>
      <c r="T51" s="194"/>
      <c r="U51" s="182"/>
      <c r="V51" s="182"/>
      <c r="AD51" s="5">
        <f t="shared" si="2"/>
        <v>49</v>
      </c>
      <c r="AE51" s="97">
        <f t="shared" si="3"/>
        <v>4800</v>
      </c>
      <c r="AF51" s="2"/>
      <c r="AG51" s="2"/>
      <c r="AH51" s="2"/>
      <c r="AI51" s="6"/>
      <c r="AL51" s="5">
        <f t="shared" si="4"/>
        <v>49</v>
      </c>
      <c r="AM51" s="97">
        <f t="shared" si="5"/>
        <v>9700</v>
      </c>
      <c r="AN51" s="2"/>
      <c r="AO51" s="2"/>
      <c r="AR51" s="138" t="s">
        <v>993</v>
      </c>
      <c r="AS51" s="125">
        <v>297</v>
      </c>
      <c r="AT51" s="120">
        <v>239</v>
      </c>
      <c r="AU51" s="126">
        <v>146</v>
      </c>
      <c r="AV51" s="164">
        <v>239</v>
      </c>
      <c r="AW51" s="165">
        <v>201</v>
      </c>
      <c r="AX51" s="166">
        <v>146</v>
      </c>
      <c r="AY51" s="144">
        <v>189</v>
      </c>
      <c r="AZ51" s="132">
        <v>146</v>
      </c>
      <c r="BA51" s="133">
        <v>143</v>
      </c>
      <c r="BC51" s="218" t="s">
        <v>992</v>
      </c>
      <c r="BD51" s="218" t="s">
        <v>993</v>
      </c>
      <c r="BE51" s="218">
        <v>49</v>
      </c>
      <c r="BF51" s="219">
        <v>201</v>
      </c>
      <c r="BG51" s="219">
        <v>232</v>
      </c>
      <c r="BH51" s="219">
        <v>270</v>
      </c>
      <c r="BI51" s="219">
        <v>334</v>
      </c>
      <c r="BJ51" s="219">
        <v>384</v>
      </c>
      <c r="BK51" s="219">
        <v>449</v>
      </c>
      <c r="BL51" s="182"/>
      <c r="BM51" s="182"/>
      <c r="BO51" s="234" t="s">
        <v>12</v>
      </c>
      <c r="BP51" s="235">
        <v>3</v>
      </c>
      <c r="BR51" s="240"/>
      <c r="BS51" s="240"/>
      <c r="BT51" s="240"/>
      <c r="BU51" s="240"/>
      <c r="BV51" s="240"/>
      <c r="BW51" s="240"/>
    </row>
    <row r="52" spans="1:75" ht="14.25" thickBot="1">
      <c r="A52" s="5">
        <f t="shared" si="0"/>
        <v>50</v>
      </c>
      <c r="B52" s="111" t="s">
        <v>69</v>
      </c>
      <c r="C52" s="2" t="s">
        <v>60</v>
      </c>
      <c r="D52" s="2" t="s">
        <v>61</v>
      </c>
      <c r="E52" s="6" t="s">
        <v>9</v>
      </c>
      <c r="G52">
        <v>50</v>
      </c>
      <c r="H52" s="5">
        <v>25</v>
      </c>
      <c r="I52" s="1" t="s">
        <v>1065</v>
      </c>
      <c r="J52" s="1" t="s">
        <v>1026</v>
      </c>
      <c r="K52" s="1" t="s">
        <v>1027</v>
      </c>
      <c r="L52" s="1" t="str">
        <f t="shared" si="7"/>
        <v>FINANCIAL PLANNING, EXCLUDING DISCRETIONARY TRADING AUTHORITY AND/OR ACCESS TO CUSTOMER'S FUNDS - 25</v>
      </c>
      <c r="M52" s="1"/>
      <c r="N52" s="24"/>
      <c r="O52" s="1"/>
      <c r="R52" s="182"/>
      <c r="S52" s="182"/>
      <c r="T52" s="182"/>
      <c r="U52" s="182"/>
      <c r="V52" s="182"/>
      <c r="AD52" s="5">
        <f t="shared" si="2"/>
        <v>50</v>
      </c>
      <c r="AE52" s="97">
        <f t="shared" si="3"/>
        <v>4900</v>
      </c>
      <c r="AF52" s="2"/>
      <c r="AG52" s="2"/>
      <c r="AH52" s="2"/>
      <c r="AI52" s="6"/>
      <c r="AL52" s="5">
        <f t="shared" si="4"/>
        <v>50</v>
      </c>
      <c r="AM52" s="97">
        <f t="shared" si="5"/>
        <v>9800</v>
      </c>
      <c r="AN52" s="2"/>
      <c r="AO52" s="2"/>
      <c r="AR52" s="138" t="s">
        <v>554</v>
      </c>
      <c r="AS52" s="125">
        <v>297</v>
      </c>
      <c r="AT52" s="120">
        <v>239</v>
      </c>
      <c r="AU52" s="126">
        <v>159</v>
      </c>
      <c r="AV52" s="164">
        <v>239</v>
      </c>
      <c r="AW52" s="165">
        <v>201</v>
      </c>
      <c r="AX52" s="166">
        <v>159</v>
      </c>
      <c r="AY52" s="144">
        <v>201</v>
      </c>
      <c r="AZ52" s="132">
        <v>159</v>
      </c>
      <c r="BA52" s="133">
        <v>159</v>
      </c>
      <c r="BC52" s="220" t="s">
        <v>260</v>
      </c>
      <c r="BD52" s="220" t="s">
        <v>261</v>
      </c>
      <c r="BE52" s="218">
        <v>50</v>
      </c>
      <c r="BF52" s="221">
        <v>205</v>
      </c>
      <c r="BG52" s="221">
        <v>236</v>
      </c>
      <c r="BH52" s="221">
        <v>278</v>
      </c>
      <c r="BI52" s="221">
        <v>340</v>
      </c>
      <c r="BJ52" s="221">
        <v>391</v>
      </c>
      <c r="BK52" s="221">
        <v>459</v>
      </c>
      <c r="BL52" s="182"/>
      <c r="BM52" s="182"/>
      <c r="BO52" s="234"/>
      <c r="BP52" s="235"/>
      <c r="BR52" s="240"/>
      <c r="BS52" s="240"/>
      <c r="BT52" s="240"/>
      <c r="BU52" s="240"/>
      <c r="BV52" s="240"/>
      <c r="BW52" s="240"/>
    </row>
    <row r="53" spans="1:75" ht="14.25" thickBot="1">
      <c r="A53" s="5">
        <f t="shared" si="0"/>
        <v>51</v>
      </c>
      <c r="B53" s="111" t="s">
        <v>70</v>
      </c>
      <c r="C53" s="2" t="s">
        <v>60</v>
      </c>
      <c r="D53" s="2" t="s">
        <v>61</v>
      </c>
      <c r="E53" s="6" t="s">
        <v>9</v>
      </c>
      <c r="G53">
        <v>51</v>
      </c>
      <c r="H53" s="5">
        <v>26</v>
      </c>
      <c r="I53" s="1" t="s">
        <v>1066</v>
      </c>
      <c r="J53" s="1" t="s">
        <v>1030</v>
      </c>
      <c r="K53" s="1" t="s">
        <v>1027</v>
      </c>
      <c r="L53" s="1" t="str">
        <f t="shared" si="7"/>
        <v>FLORAL ARRANGEMENT - 26</v>
      </c>
      <c r="M53" s="1"/>
      <c r="N53" s="24"/>
      <c r="O53" s="1"/>
      <c r="R53" s="186" t="s">
        <v>1239</v>
      </c>
      <c r="S53" s="195"/>
      <c r="T53" s="187"/>
      <c r="U53" s="196">
        <v>2</v>
      </c>
      <c r="V53" s="182"/>
      <c r="AD53" s="5">
        <f t="shared" si="2"/>
        <v>51</v>
      </c>
      <c r="AE53" s="97">
        <f t="shared" si="3"/>
        <v>5000</v>
      </c>
      <c r="AF53" s="2"/>
      <c r="AG53" s="2"/>
      <c r="AH53" s="2"/>
      <c r="AI53" s="6"/>
      <c r="AL53" s="5">
        <f t="shared" si="4"/>
        <v>51</v>
      </c>
      <c r="AM53" s="97">
        <f t="shared" si="5"/>
        <v>9900</v>
      </c>
      <c r="AN53" s="2"/>
      <c r="AO53" s="2"/>
      <c r="AR53" s="138" t="s">
        <v>261</v>
      </c>
      <c r="AS53" s="125">
        <v>297</v>
      </c>
      <c r="AT53" s="120">
        <v>239</v>
      </c>
      <c r="AU53" s="126">
        <v>155</v>
      </c>
      <c r="AV53" s="164">
        <v>239</v>
      </c>
      <c r="AW53" s="165">
        <v>201</v>
      </c>
      <c r="AX53" s="166">
        <v>155</v>
      </c>
      <c r="AY53" s="144">
        <v>201</v>
      </c>
      <c r="AZ53" s="132">
        <v>155</v>
      </c>
      <c r="BA53" s="133">
        <v>153</v>
      </c>
      <c r="BC53" s="218" t="s">
        <v>553</v>
      </c>
      <c r="BD53" s="218" t="s">
        <v>554</v>
      </c>
      <c r="BE53" s="218">
        <v>51</v>
      </c>
      <c r="BF53" s="219">
        <v>176</v>
      </c>
      <c r="BG53" s="219">
        <v>202</v>
      </c>
      <c r="BH53" s="219">
        <v>236</v>
      </c>
      <c r="BI53" s="219">
        <v>292</v>
      </c>
      <c r="BJ53" s="219">
        <v>336</v>
      </c>
      <c r="BK53" s="219">
        <v>395</v>
      </c>
      <c r="BL53" s="182"/>
      <c r="BM53" s="182"/>
      <c r="BR53" s="240"/>
      <c r="BS53" s="240"/>
      <c r="BT53" s="240"/>
      <c r="BU53" s="240"/>
      <c r="BV53" s="240"/>
      <c r="BW53" s="240"/>
    </row>
    <row r="54" spans="1:75" ht="14.25" thickBot="1">
      <c r="A54" s="5">
        <f t="shared" si="0"/>
        <v>52</v>
      </c>
      <c r="B54" s="111" t="s">
        <v>71</v>
      </c>
      <c r="C54" s="2" t="s">
        <v>72</v>
      </c>
      <c r="D54" s="2" t="s">
        <v>73</v>
      </c>
      <c r="E54" s="6" t="s">
        <v>6</v>
      </c>
      <c r="G54">
        <v>52</v>
      </c>
      <c r="H54" s="5">
        <v>27</v>
      </c>
      <c r="I54" s="1" t="s">
        <v>1067</v>
      </c>
      <c r="J54" s="1" t="s">
        <v>1026</v>
      </c>
      <c r="K54" s="1" t="s">
        <v>1027</v>
      </c>
      <c r="L54" s="1" t="str">
        <f t="shared" si="7"/>
        <v>FOOD BROKER - 27</v>
      </c>
      <c r="M54" s="1"/>
      <c r="N54" s="24"/>
      <c r="O54" s="1"/>
      <c r="R54" s="197">
        <v>1</v>
      </c>
      <c r="S54" s="198">
        <f>IF(OR(GKCYN=1,'IBP Rater'!$G$7="FL"),0,1)</f>
        <v>0</v>
      </c>
      <c r="T54" s="199"/>
      <c r="U54" s="191"/>
      <c r="V54" s="182"/>
      <c r="AD54" s="5">
        <f t="shared" si="2"/>
        <v>52</v>
      </c>
      <c r="AE54" s="97">
        <f t="shared" si="3"/>
        <v>5100</v>
      </c>
      <c r="AF54" s="2"/>
      <c r="AG54" s="2"/>
      <c r="AH54" s="2"/>
      <c r="AI54" s="6"/>
      <c r="AL54" s="5">
        <f t="shared" si="4"/>
        <v>52</v>
      </c>
      <c r="AM54" s="97">
        <f t="shared" si="5"/>
        <v>10000</v>
      </c>
      <c r="AN54" s="2"/>
      <c r="AO54" s="2"/>
      <c r="AR54" s="139" t="s">
        <v>842</v>
      </c>
      <c r="AS54" s="127">
        <v>297</v>
      </c>
      <c r="AT54" s="121">
        <v>239</v>
      </c>
      <c r="AU54" s="128">
        <v>159</v>
      </c>
      <c r="AV54" s="167">
        <v>239</v>
      </c>
      <c r="AW54" s="168">
        <v>201</v>
      </c>
      <c r="AX54" s="169">
        <v>159</v>
      </c>
      <c r="AY54" s="145">
        <v>201</v>
      </c>
      <c r="AZ54" s="134">
        <v>159</v>
      </c>
      <c r="BA54" s="135">
        <v>159</v>
      </c>
      <c r="BC54" s="218" t="s">
        <v>841</v>
      </c>
      <c r="BD54" s="218" t="s">
        <v>842</v>
      </c>
      <c r="BE54" s="218">
        <v>52</v>
      </c>
      <c r="BF54" s="219">
        <v>93</v>
      </c>
      <c r="BG54" s="219">
        <v>107</v>
      </c>
      <c r="BH54" s="219">
        <v>126</v>
      </c>
      <c r="BI54" s="219">
        <v>155</v>
      </c>
      <c r="BJ54" s="219">
        <v>178</v>
      </c>
      <c r="BK54" s="219">
        <v>209</v>
      </c>
      <c r="BL54" s="182"/>
      <c r="BM54" s="182"/>
      <c r="BR54" s="240"/>
      <c r="BS54" s="240"/>
      <c r="BT54" s="240"/>
      <c r="BU54" s="240"/>
      <c r="BV54" s="240"/>
      <c r="BW54" s="240"/>
    </row>
    <row r="55" spans="1:53" ht="13.5">
      <c r="A55" s="5">
        <f t="shared" si="0"/>
        <v>53</v>
      </c>
      <c r="B55" s="111" t="s">
        <v>74</v>
      </c>
      <c r="C55" s="2" t="s">
        <v>72</v>
      </c>
      <c r="D55" s="2" t="s">
        <v>73</v>
      </c>
      <c r="E55" s="6" t="s">
        <v>6</v>
      </c>
      <c r="G55">
        <v>53</v>
      </c>
      <c r="H55" s="5">
        <v>145</v>
      </c>
      <c r="I55" s="1" t="s">
        <v>1262</v>
      </c>
      <c r="J55" s="1" t="s">
        <v>1031</v>
      </c>
      <c r="K55" s="1"/>
      <c r="L55" s="1" t="str">
        <f t="shared" si="7"/>
        <v>FOOD/PRODUCT DEMONSTRATOR - 145</v>
      </c>
      <c r="M55" s="1"/>
      <c r="N55" s="24"/>
      <c r="O55" s="1"/>
      <c r="R55" s="200">
        <v>2</v>
      </c>
      <c r="S55" s="201">
        <f>IF(OR(GKCYN=1,'IBP Rater'!$G$7="FL"),0,2)</f>
        <v>0</v>
      </c>
      <c r="T55" s="193"/>
      <c r="U55" s="194"/>
      <c r="V55" s="182"/>
      <c r="AD55" s="5">
        <f t="shared" si="2"/>
        <v>53</v>
      </c>
      <c r="AE55" s="97">
        <f t="shared" si="3"/>
        <v>5200</v>
      </c>
      <c r="AF55" s="2"/>
      <c r="AG55" s="2"/>
      <c r="AH55" s="2"/>
      <c r="AI55" s="6"/>
      <c r="AL55" s="5">
        <f t="shared" si="4"/>
        <v>53</v>
      </c>
      <c r="AM55" s="97">
        <f t="shared" si="5"/>
        <v>10100</v>
      </c>
      <c r="AN55" s="2"/>
      <c r="AO55" s="2"/>
      <c r="AR55" s="92"/>
      <c r="AS55" s="92"/>
      <c r="AT55" s="92"/>
      <c r="AU55" s="92"/>
      <c r="AV55" s="92"/>
      <c r="AW55" s="92"/>
      <c r="AX55" s="92"/>
      <c r="AY55" s="92"/>
      <c r="AZ55" s="92"/>
      <c r="BA55" s="92"/>
    </row>
    <row r="56" spans="1:53" ht="13.5">
      <c r="A56" s="5">
        <f t="shared" si="0"/>
        <v>54</v>
      </c>
      <c r="B56" s="111" t="s">
        <v>75</v>
      </c>
      <c r="C56" s="2" t="s">
        <v>72</v>
      </c>
      <c r="D56" s="2" t="s">
        <v>73</v>
      </c>
      <c r="E56" s="6" t="s">
        <v>6</v>
      </c>
      <c r="G56">
        <v>54</v>
      </c>
      <c r="H56" s="5">
        <v>28</v>
      </c>
      <c r="I56" s="1" t="s">
        <v>1068</v>
      </c>
      <c r="J56" s="177" t="str">
        <f>IF('IBP Rater'!$G$7="NY","A","Z")</f>
        <v>Z</v>
      </c>
      <c r="K56" s="1" t="s">
        <v>1027</v>
      </c>
      <c r="L56" s="1" t="str">
        <f t="shared" si="7"/>
        <v>FOOD SUPPLEMENTS/VITAMINS - 28</v>
      </c>
      <c r="M56" s="1"/>
      <c r="N56" s="24"/>
      <c r="O56" s="1"/>
      <c r="R56" s="200">
        <v>3</v>
      </c>
      <c r="S56" s="201">
        <f>IF(OR(GKCYN=1,'IBP Rater'!$G$7="FL"),0,3)</f>
        <v>0</v>
      </c>
      <c r="T56" s="193"/>
      <c r="U56" s="194"/>
      <c r="V56" s="182"/>
      <c r="AD56" s="5">
        <f t="shared" si="2"/>
        <v>54</v>
      </c>
      <c r="AE56" s="97">
        <f t="shared" si="3"/>
        <v>5300</v>
      </c>
      <c r="AF56" s="2"/>
      <c r="AG56" s="2"/>
      <c r="AH56" s="2"/>
      <c r="AI56" s="6"/>
      <c r="AL56" s="5">
        <f t="shared" si="4"/>
        <v>54</v>
      </c>
      <c r="AM56" s="97">
        <f t="shared" si="5"/>
        <v>10200</v>
      </c>
      <c r="AN56" s="2"/>
      <c r="AO56" s="2"/>
      <c r="AR56" s="92"/>
      <c r="AS56" s="92"/>
      <c r="AT56" s="92"/>
      <c r="AU56" s="92"/>
      <c r="AV56" s="92"/>
      <c r="AW56" s="92"/>
      <c r="AX56" s="92"/>
      <c r="AY56" s="92"/>
      <c r="AZ56" s="92"/>
      <c r="BA56" s="92"/>
    </row>
    <row r="57" spans="1:53" ht="14.25" thickBot="1">
      <c r="A57" s="5">
        <f t="shared" si="0"/>
        <v>55</v>
      </c>
      <c r="B57" s="111" t="s">
        <v>76</v>
      </c>
      <c r="C57" s="2" t="s">
        <v>72</v>
      </c>
      <c r="D57" s="2" t="s">
        <v>73</v>
      </c>
      <c r="E57" s="6" t="s">
        <v>6</v>
      </c>
      <c r="G57">
        <v>55</v>
      </c>
      <c r="H57" s="146">
        <v>126</v>
      </c>
      <c r="I57" s="1" t="s">
        <v>1207</v>
      </c>
      <c r="J57" s="1" t="s">
        <v>1030</v>
      </c>
      <c r="K57" s="1"/>
      <c r="L57" s="1" t="str">
        <f aca="true" t="shared" si="8" ref="L57:L93">I57&amp;" - "&amp;H57</f>
        <v>FURNITURE REFINISHERS - 126</v>
      </c>
      <c r="M57" s="1"/>
      <c r="N57" s="24"/>
      <c r="O57" s="1"/>
      <c r="R57" s="182"/>
      <c r="S57" s="182"/>
      <c r="T57" s="182"/>
      <c r="U57" s="182"/>
      <c r="V57" s="182"/>
      <c r="AD57" s="5">
        <f t="shared" si="2"/>
        <v>55</v>
      </c>
      <c r="AE57" s="97">
        <f t="shared" si="3"/>
        <v>5400</v>
      </c>
      <c r="AF57" s="2"/>
      <c r="AG57" s="2"/>
      <c r="AH57" s="2"/>
      <c r="AI57" s="6"/>
      <c r="AL57" s="5">
        <f t="shared" si="4"/>
        <v>55</v>
      </c>
      <c r="AM57" s="97">
        <f t="shared" si="5"/>
        <v>10300</v>
      </c>
      <c r="AN57" s="2"/>
      <c r="AO57" s="2"/>
      <c r="AR57" s="92"/>
      <c r="AS57" s="92"/>
      <c r="AT57" s="92"/>
      <c r="AU57" s="92"/>
      <c r="AV57" s="92"/>
      <c r="AW57" s="92"/>
      <c r="AX57" s="92"/>
      <c r="AY57" s="92"/>
      <c r="AZ57" s="92"/>
      <c r="BA57" s="92"/>
    </row>
    <row r="58" spans="1:53" ht="14.25" thickBot="1">
      <c r="A58" s="5">
        <f t="shared" si="0"/>
        <v>56</v>
      </c>
      <c r="B58" s="111" t="s">
        <v>77</v>
      </c>
      <c r="C58" s="2" t="s">
        <v>72</v>
      </c>
      <c r="D58" s="2" t="s">
        <v>73</v>
      </c>
      <c r="E58" s="6" t="s">
        <v>9</v>
      </c>
      <c r="G58">
        <v>56</v>
      </c>
      <c r="H58" s="146">
        <v>123</v>
      </c>
      <c r="I58" s="1" t="s">
        <v>1206</v>
      </c>
      <c r="J58" s="1" t="s">
        <v>1030</v>
      </c>
      <c r="K58" s="1"/>
      <c r="L58" s="1" t="str">
        <f t="shared" si="8"/>
        <v>GAMES/PUZZLES VENDOR - 123</v>
      </c>
      <c r="M58" s="1"/>
      <c r="N58" s="24"/>
      <c r="O58" s="1"/>
      <c r="R58" s="186" t="s">
        <v>1240</v>
      </c>
      <c r="S58" s="187"/>
      <c r="T58" s="188">
        <v>2</v>
      </c>
      <c r="U58" s="182"/>
      <c r="V58" s="182"/>
      <c r="AD58" s="5">
        <f t="shared" si="2"/>
        <v>56</v>
      </c>
      <c r="AE58" s="97">
        <f t="shared" si="3"/>
        <v>5500</v>
      </c>
      <c r="AF58" s="2"/>
      <c r="AG58" s="2"/>
      <c r="AH58" s="2"/>
      <c r="AI58" s="6"/>
      <c r="AL58" s="5">
        <f t="shared" si="4"/>
        <v>56</v>
      </c>
      <c r="AM58" s="97">
        <f t="shared" si="5"/>
        <v>10400</v>
      </c>
      <c r="AN58" s="2"/>
      <c r="AO58" s="2"/>
      <c r="AR58" s="92"/>
      <c r="AS58" s="92"/>
      <c r="AT58" s="92"/>
      <c r="AU58" s="92"/>
      <c r="AV58" s="92"/>
      <c r="AW58" s="92"/>
      <c r="AX58" s="92"/>
      <c r="AY58" s="92"/>
      <c r="AZ58" s="92"/>
      <c r="BA58" s="92"/>
    </row>
    <row r="59" spans="1:41" ht="13.5">
      <c r="A59" s="5">
        <f t="shared" si="0"/>
        <v>57</v>
      </c>
      <c r="B59" s="111" t="s">
        <v>78</v>
      </c>
      <c r="C59" s="2" t="s">
        <v>72</v>
      </c>
      <c r="D59" s="2" t="s">
        <v>73</v>
      </c>
      <c r="E59" s="6" t="s">
        <v>79</v>
      </c>
      <c r="G59">
        <v>57</v>
      </c>
      <c r="H59" s="146">
        <v>133</v>
      </c>
      <c r="I59" s="2" t="s">
        <v>1220</v>
      </c>
      <c r="J59" s="2" t="s">
        <v>1026</v>
      </c>
      <c r="K59" s="1"/>
      <c r="L59" s="1" t="str">
        <f t="shared" si="8"/>
        <v>GENEALOGISTS - 133</v>
      </c>
      <c r="M59" s="1"/>
      <c r="N59" s="24"/>
      <c r="O59" s="1"/>
      <c r="R59" s="189">
        <f>IF(OR(GKCYN=1,'IBP Rater'!$G$7="FL"),0,1)</f>
        <v>0</v>
      </c>
      <c r="S59" s="190"/>
      <c r="T59" s="191"/>
      <c r="U59" s="182"/>
      <c r="V59" s="182"/>
      <c r="AD59" s="5">
        <f t="shared" si="2"/>
        <v>57</v>
      </c>
      <c r="AE59" s="97">
        <f t="shared" si="3"/>
        <v>5600</v>
      </c>
      <c r="AF59" s="2"/>
      <c r="AG59" s="2"/>
      <c r="AH59" s="2"/>
      <c r="AI59" s="6"/>
      <c r="AL59" s="5">
        <f t="shared" si="4"/>
        <v>57</v>
      </c>
      <c r="AM59" s="97">
        <f t="shared" si="5"/>
        <v>10500</v>
      </c>
      <c r="AN59" s="2"/>
      <c r="AO59" s="2"/>
    </row>
    <row r="60" spans="1:41" ht="13.5">
      <c r="A60" s="5">
        <f t="shared" si="0"/>
        <v>58</v>
      </c>
      <c r="B60" s="111" t="s">
        <v>80</v>
      </c>
      <c r="C60" s="2" t="s">
        <v>72</v>
      </c>
      <c r="D60" s="2" t="s">
        <v>73</v>
      </c>
      <c r="E60" s="6" t="s">
        <v>9</v>
      </c>
      <c r="G60">
        <v>58</v>
      </c>
      <c r="H60" s="5">
        <v>30</v>
      </c>
      <c r="I60" s="1" t="s">
        <v>1070</v>
      </c>
      <c r="J60" s="1" t="s">
        <v>1026</v>
      </c>
      <c r="K60" s="1" t="s">
        <v>1027</v>
      </c>
      <c r="L60" s="1" t="str">
        <f t="shared" si="8"/>
        <v>GIFT DELIVERY SERVICE (BALLOONS, GIFT BASKETS, ETC.) - 30</v>
      </c>
      <c r="M60" s="1"/>
      <c r="N60" s="24"/>
      <c r="O60" s="1"/>
      <c r="R60" s="192">
        <f>IF(OR(GKCYN=1,'IBP Rater'!$G$7="FL"),0,2)</f>
        <v>0</v>
      </c>
      <c r="S60" s="193"/>
      <c r="T60" s="194"/>
      <c r="U60" s="182"/>
      <c r="V60" s="182"/>
      <c r="AD60" s="5">
        <f t="shared" si="2"/>
        <v>58</v>
      </c>
      <c r="AE60" s="97">
        <f t="shared" si="3"/>
        <v>5700</v>
      </c>
      <c r="AF60" s="2"/>
      <c r="AG60" s="2"/>
      <c r="AH60" s="2"/>
      <c r="AI60" s="6"/>
      <c r="AL60" s="5">
        <f t="shared" si="4"/>
        <v>58</v>
      </c>
      <c r="AM60" s="97">
        <f t="shared" si="5"/>
        <v>10600</v>
      </c>
      <c r="AN60" s="2"/>
      <c r="AO60" s="2"/>
    </row>
    <row r="61" spans="1:41" ht="13.5">
      <c r="A61" s="5">
        <f t="shared" si="0"/>
        <v>59</v>
      </c>
      <c r="B61" s="111" t="s">
        <v>81</v>
      </c>
      <c r="C61" s="2" t="s">
        <v>72</v>
      </c>
      <c r="D61" s="2" t="s">
        <v>73</v>
      </c>
      <c r="E61" s="6" t="s">
        <v>6</v>
      </c>
      <c r="G61">
        <v>59</v>
      </c>
      <c r="H61" s="5">
        <v>31</v>
      </c>
      <c r="I61" s="1" t="s">
        <v>1071</v>
      </c>
      <c r="J61" s="1" t="s">
        <v>1030</v>
      </c>
      <c r="K61" s="1" t="s">
        <v>1027</v>
      </c>
      <c r="L61" s="1" t="str">
        <f t="shared" si="8"/>
        <v>GIFT SHOP, EXCLUDING MANUFACTURING/DISTRIBUTION OF CANDLES MADE BY INDIVIDUALS - 31</v>
      </c>
      <c r="M61" s="1"/>
      <c r="N61" s="24"/>
      <c r="O61" s="1"/>
      <c r="R61" s="192">
        <f>IF(OR(GKCYN=1,'IBP Rater'!$G$7="FL"),0,3)</f>
        <v>0</v>
      </c>
      <c r="S61" s="193"/>
      <c r="T61" s="194"/>
      <c r="U61" s="182"/>
      <c r="V61" s="182"/>
      <c r="AD61" s="5">
        <f t="shared" si="2"/>
        <v>59</v>
      </c>
      <c r="AE61" s="97">
        <f t="shared" si="3"/>
        <v>5800</v>
      </c>
      <c r="AF61" s="2"/>
      <c r="AG61" s="2"/>
      <c r="AH61" s="2"/>
      <c r="AI61" s="6"/>
      <c r="AL61" s="5">
        <f t="shared" si="4"/>
        <v>59</v>
      </c>
      <c r="AM61" s="97">
        <f t="shared" si="5"/>
        <v>10700</v>
      </c>
      <c r="AN61" s="2"/>
      <c r="AO61" s="2"/>
    </row>
    <row r="62" spans="1:41" ht="13.5">
      <c r="A62" s="5">
        <f t="shared" si="0"/>
        <v>60</v>
      </c>
      <c r="B62" s="111" t="s">
        <v>82</v>
      </c>
      <c r="C62" s="2" t="s">
        <v>72</v>
      </c>
      <c r="D62" s="2" t="s">
        <v>73</v>
      </c>
      <c r="E62" s="6" t="s">
        <v>6</v>
      </c>
      <c r="G62">
        <v>60</v>
      </c>
      <c r="H62" s="5">
        <v>32</v>
      </c>
      <c r="I62" s="1" t="s">
        <v>1072</v>
      </c>
      <c r="J62" s="1" t="s">
        <v>1030</v>
      </c>
      <c r="K62" s="1" t="s">
        <v>1027</v>
      </c>
      <c r="L62" s="1" t="str">
        <f t="shared" si="8"/>
        <v>GLASSWARE - 32</v>
      </c>
      <c r="M62" s="1"/>
      <c r="N62" s="24"/>
      <c r="O62" s="1"/>
      <c r="R62" s="192">
        <f>IF(OR(GKCYN=1,'IBP Rater'!$G$7="FL"),0,4)</f>
        <v>0</v>
      </c>
      <c r="S62" s="193"/>
      <c r="T62" s="194"/>
      <c r="U62" s="182"/>
      <c r="V62" s="182"/>
      <c r="AD62" s="5">
        <f t="shared" si="2"/>
        <v>60</v>
      </c>
      <c r="AE62" s="97">
        <f t="shared" si="3"/>
        <v>5900</v>
      </c>
      <c r="AF62" s="2"/>
      <c r="AG62" s="2"/>
      <c r="AH62" s="2"/>
      <c r="AI62" s="6"/>
      <c r="AL62" s="5">
        <f t="shared" si="4"/>
        <v>60</v>
      </c>
      <c r="AM62" s="97">
        <f t="shared" si="5"/>
        <v>10800</v>
      </c>
      <c r="AN62" s="2"/>
      <c r="AO62" s="2"/>
    </row>
    <row r="63" spans="1:41" ht="14.25" thickBot="1">
      <c r="A63" s="5">
        <f t="shared" si="0"/>
        <v>61</v>
      </c>
      <c r="B63" s="111" t="s">
        <v>83</v>
      </c>
      <c r="C63" s="2" t="s">
        <v>72</v>
      </c>
      <c r="D63" s="2" t="s">
        <v>73</v>
      </c>
      <c r="E63" s="6" t="s">
        <v>9</v>
      </c>
      <c r="G63">
        <v>61</v>
      </c>
      <c r="H63" s="5">
        <v>33</v>
      </c>
      <c r="I63" s="1" t="s">
        <v>1073</v>
      </c>
      <c r="J63" s="1" t="s">
        <v>1026</v>
      </c>
      <c r="K63" s="1" t="s">
        <v>1027</v>
      </c>
      <c r="L63" s="1" t="str">
        <f t="shared" si="8"/>
        <v>GRAPHIC ARTIST/DESIGNER - 33</v>
      </c>
      <c r="M63" s="1"/>
      <c r="N63" s="24"/>
      <c r="O63" s="1"/>
      <c r="R63" s="182"/>
      <c r="S63" s="182"/>
      <c r="T63" s="182"/>
      <c r="U63" s="182"/>
      <c r="V63" s="182"/>
      <c r="AD63" s="5">
        <f t="shared" si="2"/>
        <v>61</v>
      </c>
      <c r="AE63" s="97">
        <f t="shared" si="3"/>
        <v>6000</v>
      </c>
      <c r="AF63" s="2"/>
      <c r="AG63" s="2"/>
      <c r="AH63" s="2"/>
      <c r="AI63" s="6"/>
      <c r="AL63" s="5">
        <f t="shared" si="4"/>
        <v>61</v>
      </c>
      <c r="AM63" s="97">
        <f t="shared" si="5"/>
        <v>10900</v>
      </c>
      <c r="AN63" s="2"/>
      <c r="AO63" s="2"/>
    </row>
    <row r="64" spans="1:41" ht="14.25" thickBot="1">
      <c r="A64" s="5">
        <f t="shared" si="0"/>
        <v>62</v>
      </c>
      <c r="B64" s="111" t="s">
        <v>84</v>
      </c>
      <c r="C64" s="2" t="s">
        <v>85</v>
      </c>
      <c r="D64" s="2" t="s">
        <v>86</v>
      </c>
      <c r="E64" s="6" t="s">
        <v>79</v>
      </c>
      <c r="G64">
        <v>62</v>
      </c>
      <c r="H64" s="5">
        <v>34</v>
      </c>
      <c r="I64" s="1" t="s">
        <v>1074</v>
      </c>
      <c r="J64" s="1" t="s">
        <v>1030</v>
      </c>
      <c r="K64" s="1" t="s">
        <v>1027</v>
      </c>
      <c r="L64" s="1" t="str">
        <f t="shared" si="8"/>
        <v>HANDICRAFTS, EXCLUDING MANUFACTURING/DISTRIBUTION OF CANDLES MADE BY INDIVIDUALS - 34</v>
      </c>
      <c r="M64" s="1"/>
      <c r="N64" s="24"/>
      <c r="O64" s="1"/>
      <c r="R64" s="186" t="s">
        <v>1241</v>
      </c>
      <c r="S64" s="187"/>
      <c r="T64" s="188">
        <v>1</v>
      </c>
      <c r="U64" s="182"/>
      <c r="V64" s="182"/>
      <c r="AD64" s="5">
        <f t="shared" si="2"/>
        <v>62</v>
      </c>
      <c r="AE64" s="97">
        <f t="shared" si="3"/>
        <v>6100</v>
      </c>
      <c r="AF64" s="2"/>
      <c r="AG64" s="2"/>
      <c r="AH64" s="2"/>
      <c r="AI64" s="6"/>
      <c r="AL64" s="5">
        <f t="shared" si="4"/>
        <v>62</v>
      </c>
      <c r="AM64" s="97">
        <f t="shared" si="5"/>
        <v>11000</v>
      </c>
      <c r="AN64" s="2"/>
      <c r="AO64" s="2"/>
    </row>
    <row r="65" spans="1:41" ht="13.5">
      <c r="A65" s="5">
        <f t="shared" si="0"/>
        <v>63</v>
      </c>
      <c r="B65" s="111" t="s">
        <v>87</v>
      </c>
      <c r="C65" s="2" t="s">
        <v>85</v>
      </c>
      <c r="D65" s="2" t="s">
        <v>86</v>
      </c>
      <c r="E65" s="6" t="s">
        <v>79</v>
      </c>
      <c r="G65">
        <v>63</v>
      </c>
      <c r="H65" s="5">
        <v>75</v>
      </c>
      <c r="I65" s="1" t="s">
        <v>1118</v>
      </c>
      <c r="J65" s="1" t="s">
        <v>1030</v>
      </c>
      <c r="K65" s="1" t="s">
        <v>1027</v>
      </c>
      <c r="L65" s="1" t="str">
        <f t="shared" si="8"/>
        <v>HEARING AID SALES - 75</v>
      </c>
      <c r="M65" s="1"/>
      <c r="N65" s="24"/>
      <c r="O65" s="1"/>
      <c r="R65" s="189">
        <v>1</v>
      </c>
      <c r="S65" s="202">
        <f>IF(OR(GKCYN=1,'IBP Rater'!$G$7="FL"),0,60000)</f>
        <v>0</v>
      </c>
      <c r="T65" s="191"/>
      <c r="U65" s="182"/>
      <c r="V65" s="182"/>
      <c r="AD65" s="5">
        <f t="shared" si="2"/>
        <v>63</v>
      </c>
      <c r="AE65" s="97">
        <f t="shared" si="3"/>
        <v>6200</v>
      </c>
      <c r="AF65" s="2"/>
      <c r="AG65" s="2"/>
      <c r="AH65" s="2"/>
      <c r="AI65" s="6"/>
      <c r="AL65" s="5">
        <f t="shared" si="4"/>
        <v>63</v>
      </c>
      <c r="AM65" s="97">
        <f t="shared" si="5"/>
        <v>11100</v>
      </c>
      <c r="AN65" s="2"/>
      <c r="AO65" s="2"/>
    </row>
    <row r="66" spans="1:41" ht="13.5">
      <c r="A66" s="5">
        <f t="shared" si="0"/>
        <v>64</v>
      </c>
      <c r="B66" s="111" t="s">
        <v>88</v>
      </c>
      <c r="C66" s="2" t="s">
        <v>85</v>
      </c>
      <c r="D66" s="2" t="s">
        <v>86</v>
      </c>
      <c r="E66" s="6" t="s">
        <v>6</v>
      </c>
      <c r="G66">
        <v>64</v>
      </c>
      <c r="H66" s="5">
        <v>35</v>
      </c>
      <c r="I66" s="1" t="s">
        <v>1075</v>
      </c>
      <c r="J66" s="1" t="s">
        <v>1030</v>
      </c>
      <c r="K66" s="1" t="s">
        <v>1027</v>
      </c>
      <c r="L66" s="1" t="str">
        <f t="shared" si="8"/>
        <v>HOBBY &amp; MODEL SUPPLIES, EXCLUDING EXPLOSIVES AND PROPELLENTS - 35</v>
      </c>
      <c r="M66" s="1"/>
      <c r="N66" s="24"/>
      <c r="O66" s="1"/>
      <c r="R66" s="192">
        <v>2</v>
      </c>
      <c r="S66" s="203">
        <f>IF(OR(GKCYN=1,'IBP Rater'!$G$7="FL"),0,IF(T58=1,30000,60000))</f>
        <v>0</v>
      </c>
      <c r="T66" s="194"/>
      <c r="U66" s="182"/>
      <c r="V66" s="182"/>
      <c r="AD66" s="5">
        <f t="shared" si="2"/>
        <v>64</v>
      </c>
      <c r="AE66" s="97">
        <f t="shared" si="3"/>
        <v>6300</v>
      </c>
      <c r="AF66" s="2"/>
      <c r="AG66" s="2"/>
      <c r="AH66" s="2"/>
      <c r="AI66" s="6"/>
      <c r="AL66" s="5">
        <f t="shared" si="4"/>
        <v>64</v>
      </c>
      <c r="AM66" s="97">
        <f t="shared" si="5"/>
        <v>11200</v>
      </c>
      <c r="AN66" s="2"/>
      <c r="AO66" s="2"/>
    </row>
    <row r="67" spans="1:41" ht="14.25" thickBot="1">
      <c r="A67" s="5">
        <f t="shared" si="0"/>
        <v>65</v>
      </c>
      <c r="B67" s="111" t="s">
        <v>89</v>
      </c>
      <c r="C67" s="2" t="s">
        <v>85</v>
      </c>
      <c r="D67" s="2" t="s">
        <v>86</v>
      </c>
      <c r="E67" s="6" t="s">
        <v>6</v>
      </c>
      <c r="G67">
        <v>65</v>
      </c>
      <c r="H67" s="5">
        <v>146</v>
      </c>
      <c r="I67" s="180" t="s">
        <v>1263</v>
      </c>
      <c r="J67" s="1" t="s">
        <v>1031</v>
      </c>
      <c r="K67" s="1"/>
      <c r="L67" s="1" t="str">
        <f t="shared" si="8"/>
        <v>HOT DOG/PRETZEL VENDORS - 146</v>
      </c>
      <c r="M67" s="1"/>
      <c r="N67" s="24"/>
      <c r="O67" s="1"/>
      <c r="R67" s="182"/>
      <c r="S67" s="182"/>
      <c r="T67" s="182"/>
      <c r="U67" s="182"/>
      <c r="V67" s="182"/>
      <c r="AD67" s="5">
        <f t="shared" si="2"/>
        <v>65</v>
      </c>
      <c r="AE67" s="97">
        <f t="shared" si="3"/>
        <v>6400</v>
      </c>
      <c r="AF67" s="2"/>
      <c r="AG67" s="2"/>
      <c r="AH67" s="2"/>
      <c r="AI67" s="6"/>
      <c r="AL67" s="5">
        <f t="shared" si="4"/>
        <v>65</v>
      </c>
      <c r="AM67" s="97">
        <f t="shared" si="5"/>
        <v>11300</v>
      </c>
      <c r="AN67" s="2"/>
      <c r="AO67" s="2"/>
    </row>
    <row r="68" spans="1:41" ht="14.25" thickBot="1">
      <c r="A68" s="5">
        <f aca="true" t="shared" si="9" ref="A68:A131">A67+1</f>
        <v>66</v>
      </c>
      <c r="B68" s="111" t="s">
        <v>90</v>
      </c>
      <c r="C68" s="2" t="s">
        <v>85</v>
      </c>
      <c r="D68" s="2" t="s">
        <v>86</v>
      </c>
      <c r="E68" s="6" t="s">
        <v>6</v>
      </c>
      <c r="G68">
        <v>66</v>
      </c>
      <c r="H68" s="5">
        <v>36</v>
      </c>
      <c r="I68" s="1" t="s">
        <v>1076</v>
      </c>
      <c r="J68" s="1" t="s">
        <v>1030</v>
      </c>
      <c r="K68" s="1" t="s">
        <v>1027</v>
      </c>
      <c r="L68" s="1" t="str">
        <f t="shared" si="8"/>
        <v>HOUSEHOLD PRODUCTS (AMWAY, FULLER BRUSH, SHAKLEE, ETC.) - 36</v>
      </c>
      <c r="M68" s="1"/>
      <c r="N68" s="24"/>
      <c r="O68" s="1"/>
      <c r="R68" s="186" t="s">
        <v>1241</v>
      </c>
      <c r="S68" s="195"/>
      <c r="T68" s="196">
        <v>1</v>
      </c>
      <c r="U68" s="182"/>
      <c r="V68" s="182"/>
      <c r="AD68" s="5">
        <f t="shared" si="2"/>
        <v>66</v>
      </c>
      <c r="AE68" s="97">
        <f t="shared" si="3"/>
        <v>6500</v>
      </c>
      <c r="AF68" s="2"/>
      <c r="AG68" s="2"/>
      <c r="AH68" s="2"/>
      <c r="AI68" s="6"/>
      <c r="AL68" s="5">
        <f t="shared" si="4"/>
        <v>66</v>
      </c>
      <c r="AM68" s="97">
        <f t="shared" si="5"/>
        <v>11400</v>
      </c>
      <c r="AN68" s="2"/>
      <c r="AO68" s="2"/>
    </row>
    <row r="69" spans="1:41" ht="13.5">
      <c r="A69" s="5">
        <f t="shared" si="9"/>
        <v>67</v>
      </c>
      <c r="B69" s="111" t="s">
        <v>91</v>
      </c>
      <c r="C69" s="2" t="s">
        <v>85</v>
      </c>
      <c r="D69" s="2" t="s">
        <v>86</v>
      </c>
      <c r="E69" s="6" t="s">
        <v>6</v>
      </c>
      <c r="G69">
        <v>67</v>
      </c>
      <c r="H69" s="5">
        <v>65</v>
      </c>
      <c r="I69" s="1" t="s">
        <v>1107</v>
      </c>
      <c r="J69" s="1" t="s">
        <v>1026</v>
      </c>
      <c r="K69" s="1" t="s">
        <v>1027</v>
      </c>
      <c r="L69" s="1" t="str">
        <f t="shared" si="8"/>
        <v>INFORMATION SEARCH RETRIEVAL - 65</v>
      </c>
      <c r="M69" s="1"/>
      <c r="N69" s="24"/>
      <c r="O69" s="1"/>
      <c r="R69" s="204">
        <v>1</v>
      </c>
      <c r="S69" s="198">
        <f>IF(OR(GKCYN=1,'IBP Rater'!$G$7="FL"),0,"Legal Liability")</f>
        <v>0</v>
      </c>
      <c r="T69" s="191"/>
      <c r="U69" s="182"/>
      <c r="V69" s="182"/>
      <c r="AD69" s="5">
        <f aca="true" t="shared" si="10" ref="AD69:AD132">AD68+1</f>
        <v>67</v>
      </c>
      <c r="AE69" s="97">
        <f aca="true" t="shared" si="11" ref="AE69:AE132">AE68+100</f>
        <v>6600</v>
      </c>
      <c r="AF69" s="2"/>
      <c r="AG69" s="2"/>
      <c r="AH69" s="2"/>
      <c r="AI69" s="6"/>
      <c r="AL69" s="5">
        <f aca="true" t="shared" si="12" ref="AL69:AL132">AL68+1</f>
        <v>67</v>
      </c>
      <c r="AM69" s="97">
        <f t="shared" si="5"/>
        <v>11500</v>
      </c>
      <c r="AN69" s="2"/>
      <c r="AO69" s="2"/>
    </row>
    <row r="70" spans="1:41" ht="13.5">
      <c r="A70" s="5">
        <f t="shared" si="9"/>
        <v>68</v>
      </c>
      <c r="B70" s="111" t="s">
        <v>92</v>
      </c>
      <c r="C70" s="2" t="s">
        <v>85</v>
      </c>
      <c r="D70" s="2" t="s">
        <v>86</v>
      </c>
      <c r="E70" s="6" t="s">
        <v>6</v>
      </c>
      <c r="G70">
        <v>68</v>
      </c>
      <c r="H70" s="5">
        <v>76</v>
      </c>
      <c r="I70" s="1" t="s">
        <v>1119</v>
      </c>
      <c r="J70" s="177" t="str">
        <f>IF('IBP Rater'!$G$7="NY","B","A")</f>
        <v>A</v>
      </c>
      <c r="K70" s="1" t="s">
        <v>1027</v>
      </c>
      <c r="L70" s="1" t="str">
        <f t="shared" si="8"/>
        <v>INSURANCE AGENT - 76</v>
      </c>
      <c r="M70" s="1"/>
      <c r="N70" s="24"/>
      <c r="O70" s="1"/>
      <c r="R70" s="204">
        <v>2</v>
      </c>
      <c r="S70" s="201">
        <f>IF(OR(GKCYN=1,'IBP Rater'!$G$7="FL"),0,"Direct Excess")</f>
        <v>0</v>
      </c>
      <c r="T70" s="194"/>
      <c r="U70" s="182"/>
      <c r="V70" s="182"/>
      <c r="AD70" s="5">
        <f t="shared" si="10"/>
        <v>68</v>
      </c>
      <c r="AE70" s="97">
        <f t="shared" si="11"/>
        <v>6700</v>
      </c>
      <c r="AF70" s="2"/>
      <c r="AG70" s="2"/>
      <c r="AH70" s="2"/>
      <c r="AI70" s="6"/>
      <c r="AL70" s="5">
        <f t="shared" si="12"/>
        <v>68</v>
      </c>
      <c r="AM70" s="97">
        <f aca="true" t="shared" si="13" ref="AM70:AM133">IF(AM69="","",IF(99999-$AG$2&lt;AM69,"",AM69+100))</f>
        <v>11600</v>
      </c>
      <c r="AN70" s="2"/>
      <c r="AO70" s="2"/>
    </row>
    <row r="71" spans="1:41" ht="13.5">
      <c r="A71" s="5">
        <f t="shared" si="9"/>
        <v>69</v>
      </c>
      <c r="B71" s="111" t="s">
        <v>93</v>
      </c>
      <c r="C71" s="2" t="s">
        <v>85</v>
      </c>
      <c r="D71" s="2" t="s">
        <v>86</v>
      </c>
      <c r="E71" s="6" t="s">
        <v>6</v>
      </c>
      <c r="G71">
        <v>69</v>
      </c>
      <c r="H71" s="5">
        <v>37</v>
      </c>
      <c r="I71" s="1" t="s">
        <v>1077</v>
      </c>
      <c r="J71" s="1" t="s">
        <v>1026</v>
      </c>
      <c r="K71" s="1" t="s">
        <v>1027</v>
      </c>
      <c r="L71" s="1" t="str">
        <f t="shared" si="8"/>
        <v>INTERIOR DECORATING - 37</v>
      </c>
      <c r="M71" s="1"/>
      <c r="N71" s="24"/>
      <c r="O71" s="1"/>
      <c r="R71" s="197">
        <v>3</v>
      </c>
      <c r="S71" s="201">
        <f>IF(OR(GKCYN=1,'IBP Rater'!$G$7="FL"),0,"Direct Primary")</f>
        <v>0</v>
      </c>
      <c r="T71" s="194"/>
      <c r="U71" s="182"/>
      <c r="V71" s="182"/>
      <c r="AD71" s="5">
        <f t="shared" si="10"/>
        <v>69</v>
      </c>
      <c r="AE71" s="97">
        <f t="shared" si="11"/>
        <v>6800</v>
      </c>
      <c r="AF71" s="2"/>
      <c r="AG71" s="2"/>
      <c r="AH71" s="2"/>
      <c r="AI71" s="6"/>
      <c r="AL71" s="5">
        <f t="shared" si="12"/>
        <v>69</v>
      </c>
      <c r="AM71" s="97">
        <f t="shared" si="13"/>
        <v>11700</v>
      </c>
      <c r="AN71" s="2"/>
      <c r="AO71" s="2"/>
    </row>
    <row r="72" spans="1:41" ht="13.5">
      <c r="A72" s="5">
        <f t="shared" si="9"/>
        <v>70</v>
      </c>
      <c r="B72" s="111" t="s">
        <v>94</v>
      </c>
      <c r="C72" s="2" t="s">
        <v>85</v>
      </c>
      <c r="D72" s="2" t="s">
        <v>86</v>
      </c>
      <c r="E72" s="6" t="s">
        <v>6</v>
      </c>
      <c r="G72">
        <v>70</v>
      </c>
      <c r="H72" s="5">
        <v>112</v>
      </c>
      <c r="I72" s="1" t="s">
        <v>1042</v>
      </c>
      <c r="J72" s="1" t="s">
        <v>1030</v>
      </c>
      <c r="K72" s="1" t="s">
        <v>1027</v>
      </c>
      <c r="L72" s="1" t="str">
        <f t="shared" si="8"/>
        <v>INTERIOR WINDOW TREATMENTS - 112</v>
      </c>
      <c r="M72" s="1"/>
      <c r="N72" s="24"/>
      <c r="O72" s="1"/>
      <c r="AD72" s="5">
        <f t="shared" si="10"/>
        <v>70</v>
      </c>
      <c r="AE72" s="97">
        <f t="shared" si="11"/>
        <v>6900</v>
      </c>
      <c r="AF72" s="2"/>
      <c r="AG72" s="2"/>
      <c r="AH72" s="2"/>
      <c r="AI72" s="6"/>
      <c r="AL72" s="5">
        <f t="shared" si="12"/>
        <v>70</v>
      </c>
      <c r="AM72" s="97">
        <f t="shared" si="13"/>
        <v>11800</v>
      </c>
      <c r="AN72" s="2"/>
      <c r="AO72" s="2"/>
    </row>
    <row r="73" spans="1:41" ht="13.5">
      <c r="A73" s="5">
        <f t="shared" si="9"/>
        <v>71</v>
      </c>
      <c r="B73" s="111" t="s">
        <v>95</v>
      </c>
      <c r="C73" s="2" t="s">
        <v>85</v>
      </c>
      <c r="D73" s="2" t="s">
        <v>86</v>
      </c>
      <c r="E73" s="6" t="s">
        <v>6</v>
      </c>
      <c r="G73">
        <v>71</v>
      </c>
      <c r="H73" s="5">
        <v>95</v>
      </c>
      <c r="I73" s="1" t="s">
        <v>1139</v>
      </c>
      <c r="J73" s="1" t="s">
        <v>1026</v>
      </c>
      <c r="K73" s="1" t="s">
        <v>1027</v>
      </c>
      <c r="L73" s="1" t="str">
        <f t="shared" si="8"/>
        <v>INVENTORY CONTROL SPECIALISTS - 95</v>
      </c>
      <c r="M73" s="1"/>
      <c r="N73" s="24"/>
      <c r="O73" s="1"/>
      <c r="AD73" s="5">
        <f t="shared" si="10"/>
        <v>71</v>
      </c>
      <c r="AE73" s="97">
        <f t="shared" si="11"/>
        <v>7000</v>
      </c>
      <c r="AF73" s="2"/>
      <c r="AG73" s="2"/>
      <c r="AH73" s="2"/>
      <c r="AI73" s="6"/>
      <c r="AL73" s="5">
        <f t="shared" si="12"/>
        <v>71</v>
      </c>
      <c r="AM73" s="97">
        <f t="shared" si="13"/>
        <v>11900</v>
      </c>
      <c r="AN73" s="2"/>
      <c r="AO73" s="2"/>
    </row>
    <row r="74" spans="1:41" ht="13.5">
      <c r="A74" s="5">
        <f t="shared" si="9"/>
        <v>72</v>
      </c>
      <c r="B74" s="111" t="s">
        <v>96</v>
      </c>
      <c r="C74" s="2" t="s">
        <v>85</v>
      </c>
      <c r="D74" s="2" t="s">
        <v>86</v>
      </c>
      <c r="E74" s="6" t="s">
        <v>6</v>
      </c>
      <c r="G74">
        <v>72</v>
      </c>
      <c r="H74" s="5">
        <v>38</v>
      </c>
      <c r="I74" s="1" t="s">
        <v>1078</v>
      </c>
      <c r="J74" s="1" t="s">
        <v>1030</v>
      </c>
      <c r="K74" s="1" t="s">
        <v>1027</v>
      </c>
      <c r="L74" s="1" t="str">
        <f t="shared" si="8"/>
        <v>JEWELRY (COSTUME) - 38</v>
      </c>
      <c r="M74" s="1"/>
      <c r="N74" s="24"/>
      <c r="O74" s="1"/>
      <c r="AD74" s="5">
        <f t="shared" si="10"/>
        <v>72</v>
      </c>
      <c r="AE74" s="97">
        <f t="shared" si="11"/>
        <v>7100</v>
      </c>
      <c r="AF74" s="2"/>
      <c r="AG74" s="2"/>
      <c r="AH74" s="2"/>
      <c r="AI74" s="6"/>
      <c r="AL74" s="5">
        <f t="shared" si="12"/>
        <v>72</v>
      </c>
      <c r="AM74" s="97">
        <f t="shared" si="13"/>
        <v>12000</v>
      </c>
      <c r="AN74" s="2"/>
      <c r="AO74" s="2"/>
    </row>
    <row r="75" spans="1:41" ht="13.5">
      <c r="A75" s="5">
        <f t="shared" si="9"/>
        <v>73</v>
      </c>
      <c r="B75" s="111" t="s">
        <v>97</v>
      </c>
      <c r="C75" s="2" t="s">
        <v>85</v>
      </c>
      <c r="D75" s="2" t="s">
        <v>86</v>
      </c>
      <c r="E75" s="6" t="s">
        <v>9</v>
      </c>
      <c r="G75">
        <v>73</v>
      </c>
      <c r="H75" s="5">
        <v>39</v>
      </c>
      <c r="I75" s="1" t="s">
        <v>1079</v>
      </c>
      <c r="J75" s="1" t="s">
        <v>1030</v>
      </c>
      <c r="K75" s="1" t="s">
        <v>1027</v>
      </c>
      <c r="L75" s="1" t="str">
        <f t="shared" si="8"/>
        <v>KITCHEN SUPPLIES (TUPPERWARE, ETC.) - 39</v>
      </c>
      <c r="M75" s="1"/>
      <c r="N75" s="24"/>
      <c r="O75" s="1"/>
      <c r="AD75" s="5">
        <f t="shared" si="10"/>
        <v>73</v>
      </c>
      <c r="AE75" s="97">
        <f t="shared" si="11"/>
        <v>7200</v>
      </c>
      <c r="AF75" s="2"/>
      <c r="AG75" s="2"/>
      <c r="AH75" s="2"/>
      <c r="AI75" s="6"/>
      <c r="AL75" s="5">
        <f t="shared" si="12"/>
        <v>73</v>
      </c>
      <c r="AM75" s="97">
        <f t="shared" si="13"/>
        <v>12100</v>
      </c>
      <c r="AN75" s="2"/>
      <c r="AO75" s="2"/>
    </row>
    <row r="76" spans="1:41" ht="13.5">
      <c r="A76" s="5">
        <f t="shared" si="9"/>
        <v>74</v>
      </c>
      <c r="B76" s="111" t="s">
        <v>98</v>
      </c>
      <c r="C76" s="2" t="s">
        <v>85</v>
      </c>
      <c r="D76" s="2" t="s">
        <v>86</v>
      </c>
      <c r="E76" s="6" t="s">
        <v>6</v>
      </c>
      <c r="G76">
        <v>74</v>
      </c>
      <c r="H76" s="5">
        <v>40</v>
      </c>
      <c r="I76" s="1" t="s">
        <v>1081</v>
      </c>
      <c r="J76" s="1" t="s">
        <v>1030</v>
      </c>
      <c r="K76" s="1" t="s">
        <v>1027</v>
      </c>
      <c r="L76" s="1" t="str">
        <f t="shared" si="8"/>
        <v>LADIES/GIRLS CLOTHING, ACCESSORIES - 40</v>
      </c>
      <c r="M76" s="1"/>
      <c r="N76" s="24"/>
      <c r="O76" s="1"/>
      <c r="AD76" s="5">
        <f t="shared" si="10"/>
        <v>74</v>
      </c>
      <c r="AE76" s="97">
        <f t="shared" si="11"/>
        <v>7300</v>
      </c>
      <c r="AF76" s="2"/>
      <c r="AG76" s="2"/>
      <c r="AH76" s="2"/>
      <c r="AI76" s="6"/>
      <c r="AL76" s="5">
        <f t="shared" si="12"/>
        <v>74</v>
      </c>
      <c r="AM76" s="97">
        <f t="shared" si="13"/>
        <v>12200</v>
      </c>
      <c r="AN76" s="2"/>
      <c r="AO76" s="2"/>
    </row>
    <row r="77" spans="1:41" ht="13.5">
      <c r="A77" s="5">
        <f t="shared" si="9"/>
        <v>75</v>
      </c>
      <c r="B77" s="111" t="s">
        <v>99</v>
      </c>
      <c r="C77" s="2" t="s">
        <v>85</v>
      </c>
      <c r="D77" s="2" t="s">
        <v>86</v>
      </c>
      <c r="E77" s="6" t="s">
        <v>6</v>
      </c>
      <c r="G77">
        <v>75</v>
      </c>
      <c r="H77" s="5">
        <v>42</v>
      </c>
      <c r="I77" s="1" t="s">
        <v>1083</v>
      </c>
      <c r="J77" s="1" t="s">
        <v>1030</v>
      </c>
      <c r="K77" s="1" t="s">
        <v>1027</v>
      </c>
      <c r="L77" s="1" t="str">
        <f t="shared" si="8"/>
        <v>LEATHER GOODS - 42</v>
      </c>
      <c r="M77" s="1"/>
      <c r="N77" s="24"/>
      <c r="O77" s="1"/>
      <c r="AD77" s="5">
        <f t="shared" si="10"/>
        <v>75</v>
      </c>
      <c r="AE77" s="97">
        <f t="shared" si="11"/>
        <v>7400</v>
      </c>
      <c r="AF77" s="2"/>
      <c r="AG77" s="2"/>
      <c r="AH77" s="2"/>
      <c r="AI77" s="6"/>
      <c r="AL77" s="5">
        <f t="shared" si="12"/>
        <v>75</v>
      </c>
      <c r="AM77" s="97">
        <f t="shared" si="13"/>
        <v>12300</v>
      </c>
      <c r="AN77" s="2"/>
      <c r="AO77" s="2"/>
    </row>
    <row r="78" spans="1:41" ht="13.5">
      <c r="A78" s="5">
        <f t="shared" si="9"/>
        <v>76</v>
      </c>
      <c r="B78" s="111" t="s">
        <v>100</v>
      </c>
      <c r="C78" s="2" t="s">
        <v>85</v>
      </c>
      <c r="D78" s="2" t="s">
        <v>86</v>
      </c>
      <c r="E78" s="6" t="s">
        <v>79</v>
      </c>
      <c r="G78">
        <v>76</v>
      </c>
      <c r="H78" s="5">
        <v>41</v>
      </c>
      <c r="I78" s="1" t="s">
        <v>1082</v>
      </c>
      <c r="J78" s="1" t="s">
        <v>1030</v>
      </c>
      <c r="K78" s="1" t="s">
        <v>1027</v>
      </c>
      <c r="L78" s="1" t="str">
        <f t="shared" si="8"/>
        <v>LINGERIE - 41</v>
      </c>
      <c r="M78" s="1"/>
      <c r="N78" s="24"/>
      <c r="O78" s="1"/>
      <c r="AD78" s="5">
        <f t="shared" si="10"/>
        <v>76</v>
      </c>
      <c r="AE78" s="97">
        <f t="shared" si="11"/>
        <v>7500</v>
      </c>
      <c r="AF78" s="2"/>
      <c r="AG78" s="2"/>
      <c r="AH78" s="2"/>
      <c r="AI78" s="6"/>
      <c r="AL78" s="5">
        <f t="shared" si="12"/>
        <v>76</v>
      </c>
      <c r="AM78" s="97">
        <f t="shared" si="13"/>
        <v>12400</v>
      </c>
      <c r="AN78" s="2"/>
      <c r="AO78" s="2"/>
    </row>
    <row r="79" spans="1:41" ht="13.5">
      <c r="A79" s="5">
        <f t="shared" si="9"/>
        <v>77</v>
      </c>
      <c r="B79" s="111" t="s">
        <v>101</v>
      </c>
      <c r="C79" s="2" t="s">
        <v>85</v>
      </c>
      <c r="D79" s="2" t="s">
        <v>86</v>
      </c>
      <c r="E79" s="6" t="s">
        <v>6</v>
      </c>
      <c r="G79">
        <v>77</v>
      </c>
      <c r="H79" s="5">
        <v>77</v>
      </c>
      <c r="I79" s="1" t="s">
        <v>1120</v>
      </c>
      <c r="J79" s="1" t="s">
        <v>1026</v>
      </c>
      <c r="K79" s="1" t="s">
        <v>1027</v>
      </c>
      <c r="L79" s="1" t="str">
        <f t="shared" si="8"/>
        <v>LOAN ORIGINATION SERVICE - 77</v>
      </c>
      <c r="M79" s="1"/>
      <c r="N79" s="24"/>
      <c r="O79" s="1"/>
      <c r="AD79" s="5">
        <f t="shared" si="10"/>
        <v>77</v>
      </c>
      <c r="AE79" s="97">
        <f t="shared" si="11"/>
        <v>7600</v>
      </c>
      <c r="AF79" s="2"/>
      <c r="AG79" s="2"/>
      <c r="AH79" s="2"/>
      <c r="AI79" s="6"/>
      <c r="AL79" s="5">
        <f t="shared" si="12"/>
        <v>77</v>
      </c>
      <c r="AM79" s="97">
        <f t="shared" si="13"/>
        <v>12500</v>
      </c>
      <c r="AN79" s="2"/>
      <c r="AO79" s="2"/>
    </row>
    <row r="80" spans="1:41" ht="13.5">
      <c r="A80" s="5">
        <f t="shared" si="9"/>
        <v>78</v>
      </c>
      <c r="B80" s="111" t="s">
        <v>102</v>
      </c>
      <c r="C80" s="2" t="s">
        <v>85</v>
      </c>
      <c r="D80" s="2" t="s">
        <v>86</v>
      </c>
      <c r="E80" s="6" t="s">
        <v>9</v>
      </c>
      <c r="G80">
        <v>78</v>
      </c>
      <c r="H80" s="5">
        <v>78</v>
      </c>
      <c r="I80" s="1" t="s">
        <v>1121</v>
      </c>
      <c r="J80" s="1" t="s">
        <v>1030</v>
      </c>
      <c r="K80" s="1" t="s">
        <v>1027</v>
      </c>
      <c r="L80" s="1" t="str">
        <f t="shared" si="8"/>
        <v>LOCKSMITH - 78</v>
      </c>
      <c r="M80" s="1"/>
      <c r="N80" s="24"/>
      <c r="O80" s="1"/>
      <c r="AD80" s="5">
        <f t="shared" si="10"/>
        <v>78</v>
      </c>
      <c r="AE80" s="97">
        <f t="shared" si="11"/>
        <v>7700</v>
      </c>
      <c r="AF80" s="2"/>
      <c r="AG80" s="2"/>
      <c r="AH80" s="2"/>
      <c r="AI80" s="6"/>
      <c r="AL80" s="5">
        <f t="shared" si="12"/>
        <v>78</v>
      </c>
      <c r="AM80" s="97">
        <f t="shared" si="13"/>
        <v>12600</v>
      </c>
      <c r="AN80" s="2"/>
      <c r="AO80" s="2"/>
    </row>
    <row r="81" spans="1:41" ht="13.5">
      <c r="A81" s="5">
        <f t="shared" si="9"/>
        <v>79</v>
      </c>
      <c r="B81" s="111" t="s">
        <v>103</v>
      </c>
      <c r="C81" s="2" t="s">
        <v>85</v>
      </c>
      <c r="D81" s="2" t="s">
        <v>86</v>
      </c>
      <c r="E81" s="6" t="s">
        <v>6</v>
      </c>
      <c r="G81">
        <v>79</v>
      </c>
      <c r="H81" s="5">
        <v>79</v>
      </c>
      <c r="I81" s="1" t="s">
        <v>1122</v>
      </c>
      <c r="J81" s="1" t="s">
        <v>1026</v>
      </c>
      <c r="K81" s="1" t="s">
        <v>1027</v>
      </c>
      <c r="L81" s="1" t="str">
        <f t="shared" si="8"/>
        <v>MARKET RESEARCH - 79</v>
      </c>
      <c r="M81" s="1"/>
      <c r="N81" s="24"/>
      <c r="O81" s="1"/>
      <c r="AD81" s="5">
        <f t="shared" si="10"/>
        <v>79</v>
      </c>
      <c r="AE81" s="97">
        <f t="shared" si="11"/>
        <v>7800</v>
      </c>
      <c r="AF81" s="2"/>
      <c r="AG81" s="2"/>
      <c r="AH81" s="2"/>
      <c r="AI81" s="6"/>
      <c r="AL81" s="5">
        <f t="shared" si="12"/>
        <v>79</v>
      </c>
      <c r="AM81" s="97">
        <f t="shared" si="13"/>
        <v>12700</v>
      </c>
      <c r="AN81" s="2"/>
      <c r="AO81" s="2"/>
    </row>
    <row r="82" spans="1:41" ht="13.5">
      <c r="A82" s="5">
        <f t="shared" si="9"/>
        <v>80</v>
      </c>
      <c r="B82" s="111" t="s">
        <v>104</v>
      </c>
      <c r="C82" s="2" t="s">
        <v>85</v>
      </c>
      <c r="D82" s="2" t="s">
        <v>86</v>
      </c>
      <c r="E82" s="6" t="s">
        <v>6</v>
      </c>
      <c r="G82">
        <v>80</v>
      </c>
      <c r="H82" s="5">
        <v>67</v>
      </c>
      <c r="I82" s="1" t="s">
        <v>1109</v>
      </c>
      <c r="J82" s="1" t="s">
        <v>1026</v>
      </c>
      <c r="K82" s="1" t="s">
        <v>1027</v>
      </c>
      <c r="L82" s="1" t="str">
        <f t="shared" si="8"/>
        <v>MEDICAL CLAIMS PROCESSING - 67</v>
      </c>
      <c r="M82" s="1"/>
      <c r="N82" s="24"/>
      <c r="O82" s="1"/>
      <c r="AD82" s="5">
        <f t="shared" si="10"/>
        <v>80</v>
      </c>
      <c r="AE82" s="97">
        <f t="shared" si="11"/>
        <v>7900</v>
      </c>
      <c r="AF82" s="2"/>
      <c r="AG82" s="2"/>
      <c r="AH82" s="2"/>
      <c r="AI82" s="6"/>
      <c r="AL82" s="5">
        <f t="shared" si="12"/>
        <v>80</v>
      </c>
      <c r="AM82" s="97">
        <f t="shared" si="13"/>
        <v>12800</v>
      </c>
      <c r="AN82" s="2"/>
      <c r="AO82" s="2"/>
    </row>
    <row r="83" spans="1:41" ht="13.5">
      <c r="A83" s="5">
        <f t="shared" si="9"/>
        <v>81</v>
      </c>
      <c r="B83" s="111" t="s">
        <v>105</v>
      </c>
      <c r="C83" s="2" t="s">
        <v>85</v>
      </c>
      <c r="D83" s="2" t="s">
        <v>86</v>
      </c>
      <c r="E83" s="6" t="s">
        <v>6</v>
      </c>
      <c r="G83">
        <v>81</v>
      </c>
      <c r="H83" s="5">
        <v>44</v>
      </c>
      <c r="I83" s="1" t="s">
        <v>1085</v>
      </c>
      <c r="J83" s="1" t="s">
        <v>1030</v>
      </c>
      <c r="K83" s="1" t="s">
        <v>1027</v>
      </c>
      <c r="L83" s="1" t="str">
        <f t="shared" si="8"/>
        <v>MENS/BOYS CLOTHING, ACCESSORIES - 44</v>
      </c>
      <c r="M83" s="1"/>
      <c r="N83" s="24"/>
      <c r="O83" s="1"/>
      <c r="AD83" s="5">
        <f t="shared" si="10"/>
        <v>81</v>
      </c>
      <c r="AE83" s="97">
        <f t="shared" si="11"/>
        <v>8000</v>
      </c>
      <c r="AF83" s="2"/>
      <c r="AG83" s="2"/>
      <c r="AH83" s="2"/>
      <c r="AI83" s="6"/>
      <c r="AL83" s="5">
        <f t="shared" si="12"/>
        <v>81</v>
      </c>
      <c r="AM83" s="97">
        <f t="shared" si="13"/>
        <v>12900</v>
      </c>
      <c r="AN83" s="2"/>
      <c r="AO83" s="2"/>
    </row>
    <row r="84" spans="1:41" ht="13.5">
      <c r="A84" s="5">
        <f t="shared" si="9"/>
        <v>82</v>
      </c>
      <c r="B84" s="111" t="s">
        <v>106</v>
      </c>
      <c r="C84" s="2" t="s">
        <v>11</v>
      </c>
      <c r="D84" s="2" t="s">
        <v>12</v>
      </c>
      <c r="E84" s="6" t="s">
        <v>79</v>
      </c>
      <c r="G84">
        <v>82</v>
      </c>
      <c r="H84" s="5">
        <v>103</v>
      </c>
      <c r="I84" s="1" t="s">
        <v>1032</v>
      </c>
      <c r="J84" s="1" t="s">
        <v>1026</v>
      </c>
      <c r="K84" s="1"/>
      <c r="L84" s="1" t="str">
        <f t="shared" si="8"/>
        <v>MODELS - 103</v>
      </c>
      <c r="M84" s="1"/>
      <c r="N84" s="24"/>
      <c r="O84" s="1"/>
      <c r="AD84" s="5">
        <f t="shared" si="10"/>
        <v>82</v>
      </c>
      <c r="AE84" s="97">
        <f t="shared" si="11"/>
        <v>8100</v>
      </c>
      <c r="AF84" s="2"/>
      <c r="AG84" s="2"/>
      <c r="AH84" s="2"/>
      <c r="AI84" s="6"/>
      <c r="AL84" s="5">
        <f t="shared" si="12"/>
        <v>82</v>
      </c>
      <c r="AM84" s="97">
        <f t="shared" si="13"/>
        <v>13000</v>
      </c>
      <c r="AN84" s="2"/>
      <c r="AO84" s="2"/>
    </row>
    <row r="85" spans="1:41" ht="13.5">
      <c r="A85" s="5">
        <f t="shared" si="9"/>
        <v>83</v>
      </c>
      <c r="B85" s="111" t="s">
        <v>107</v>
      </c>
      <c r="C85" s="2" t="s">
        <v>11</v>
      </c>
      <c r="D85" s="2" t="s">
        <v>12</v>
      </c>
      <c r="E85" s="6" t="s">
        <v>79</v>
      </c>
      <c r="G85">
        <v>83</v>
      </c>
      <c r="H85" s="5">
        <v>113</v>
      </c>
      <c r="I85" s="1" t="s">
        <v>1043</v>
      </c>
      <c r="J85" s="1" t="s">
        <v>1026</v>
      </c>
      <c r="K85" s="1" t="s">
        <v>1027</v>
      </c>
      <c r="L85" s="1" t="str">
        <f t="shared" si="8"/>
        <v>MONOGRAMMING - 113</v>
      </c>
      <c r="M85" s="1"/>
      <c r="N85" s="24"/>
      <c r="O85" s="1"/>
      <c r="AD85" s="5">
        <f t="shared" si="10"/>
        <v>83</v>
      </c>
      <c r="AE85" s="97">
        <f t="shared" si="11"/>
        <v>8200</v>
      </c>
      <c r="AF85" s="2"/>
      <c r="AG85" s="2"/>
      <c r="AH85" s="2"/>
      <c r="AI85" s="6"/>
      <c r="AL85" s="5">
        <f t="shared" si="12"/>
        <v>83</v>
      </c>
      <c r="AM85" s="97">
        <f t="shared" si="13"/>
        <v>13100</v>
      </c>
      <c r="AN85" s="2"/>
      <c r="AO85" s="2"/>
    </row>
    <row r="86" spans="1:41" ht="13.5">
      <c r="A86" s="5">
        <f t="shared" si="9"/>
        <v>84</v>
      </c>
      <c r="B86" s="111" t="s">
        <v>108</v>
      </c>
      <c r="C86" s="2" t="s">
        <v>11</v>
      </c>
      <c r="D86" s="2" t="s">
        <v>12</v>
      </c>
      <c r="E86" s="6" t="s">
        <v>79</v>
      </c>
      <c r="G86">
        <v>84</v>
      </c>
      <c r="H86" s="5">
        <v>80</v>
      </c>
      <c r="I86" s="1" t="s">
        <v>1124</v>
      </c>
      <c r="J86" s="1" t="s">
        <v>1030</v>
      </c>
      <c r="K86" s="1" t="s">
        <v>1027</v>
      </c>
      <c r="L86" s="1" t="str">
        <f t="shared" si="8"/>
        <v>MUSICAL INSTRUMENT SALES/REPAIR - 80</v>
      </c>
      <c r="M86" s="1"/>
      <c r="N86" s="24"/>
      <c r="O86" s="1"/>
      <c r="AD86" s="5">
        <f t="shared" si="10"/>
        <v>84</v>
      </c>
      <c r="AE86" s="97">
        <f t="shared" si="11"/>
        <v>8300</v>
      </c>
      <c r="AF86" s="2"/>
      <c r="AG86" s="2"/>
      <c r="AH86" s="2"/>
      <c r="AI86" s="6"/>
      <c r="AL86" s="5">
        <f t="shared" si="12"/>
        <v>84</v>
      </c>
      <c r="AM86" s="97">
        <f t="shared" si="13"/>
        <v>13200</v>
      </c>
      <c r="AN86" s="2"/>
      <c r="AO86" s="2"/>
    </row>
    <row r="87" spans="1:41" ht="13.5">
      <c r="A87" s="5">
        <f t="shared" si="9"/>
        <v>85</v>
      </c>
      <c r="B87" s="111" t="s">
        <v>109</v>
      </c>
      <c r="C87" s="2" t="s">
        <v>11</v>
      </c>
      <c r="D87" s="2" t="s">
        <v>12</v>
      </c>
      <c r="E87" s="6" t="s">
        <v>79</v>
      </c>
      <c r="G87">
        <v>85</v>
      </c>
      <c r="H87" s="146">
        <v>124</v>
      </c>
      <c r="I87" s="1" t="s">
        <v>1210</v>
      </c>
      <c r="J87" s="1" t="s">
        <v>1030</v>
      </c>
      <c r="K87" s="1"/>
      <c r="L87" s="1" t="str">
        <f t="shared" si="8"/>
        <v>NEWSPAPER/MAGAZINE/BOOK DELIVERY - 124</v>
      </c>
      <c r="M87" s="1"/>
      <c r="N87" s="24"/>
      <c r="O87" s="1"/>
      <c r="AD87" s="5">
        <f t="shared" si="10"/>
        <v>85</v>
      </c>
      <c r="AE87" s="97">
        <f t="shared" si="11"/>
        <v>8400</v>
      </c>
      <c r="AF87" s="2"/>
      <c r="AG87" s="2"/>
      <c r="AH87" s="2"/>
      <c r="AI87" s="6"/>
      <c r="AL87" s="5">
        <f t="shared" si="12"/>
        <v>85</v>
      </c>
      <c r="AM87" s="97">
        <f t="shared" si="13"/>
        <v>13300</v>
      </c>
      <c r="AN87" s="2"/>
      <c r="AO87" s="2"/>
    </row>
    <row r="88" spans="1:41" ht="13.5">
      <c r="A88" s="5">
        <f t="shared" si="9"/>
        <v>86</v>
      </c>
      <c r="B88" s="111" t="s">
        <v>110</v>
      </c>
      <c r="C88" s="2" t="s">
        <v>11</v>
      </c>
      <c r="D88" s="2" t="s">
        <v>12</v>
      </c>
      <c r="E88" s="6" t="s">
        <v>79</v>
      </c>
      <c r="G88">
        <v>86</v>
      </c>
      <c r="H88" s="5">
        <v>114</v>
      </c>
      <c r="I88" s="1" t="s">
        <v>1044</v>
      </c>
      <c r="J88" s="1" t="s">
        <v>1026</v>
      </c>
      <c r="K88" s="1" t="s">
        <v>1027</v>
      </c>
      <c r="L88" s="1" t="str">
        <f t="shared" si="8"/>
        <v>NOTARIES - 114</v>
      </c>
      <c r="M88" s="1"/>
      <c r="N88" s="24"/>
      <c r="O88" s="1"/>
      <c r="AD88" s="5">
        <f t="shared" si="10"/>
        <v>86</v>
      </c>
      <c r="AE88" s="97">
        <f t="shared" si="11"/>
        <v>8500</v>
      </c>
      <c r="AF88" s="2"/>
      <c r="AG88" s="2"/>
      <c r="AH88" s="2"/>
      <c r="AI88" s="6"/>
      <c r="AL88" s="5">
        <f t="shared" si="12"/>
        <v>86</v>
      </c>
      <c r="AM88" s="97">
        <f t="shared" si="13"/>
        <v>13400</v>
      </c>
      <c r="AN88" s="2"/>
      <c r="AO88" s="2"/>
    </row>
    <row r="89" spans="1:41" ht="13.5">
      <c r="A89" s="5">
        <f t="shared" si="9"/>
        <v>87</v>
      </c>
      <c r="B89" s="111" t="s">
        <v>111</v>
      </c>
      <c r="C89" s="2" t="s">
        <v>11</v>
      </c>
      <c r="D89" s="2" t="s">
        <v>12</v>
      </c>
      <c r="E89" s="6" t="s">
        <v>6</v>
      </c>
      <c r="G89">
        <v>87</v>
      </c>
      <c r="H89" s="5">
        <v>125</v>
      </c>
      <c r="I89" s="179" t="s">
        <v>1233</v>
      </c>
      <c r="J89" s="177" t="str">
        <f>IF('IBP Rater'!$G$7="NY","A","B")</f>
        <v>B</v>
      </c>
      <c r="K89" s="1"/>
      <c r="L89" s="2" t="str">
        <f>I89&amp;" - "&amp;H89</f>
        <v>OFFICE NOC - 125</v>
      </c>
      <c r="M89" s="1"/>
      <c r="N89" s="24"/>
      <c r="O89" s="1"/>
      <c r="AD89" s="5">
        <f t="shared" si="10"/>
        <v>87</v>
      </c>
      <c r="AE89" s="97">
        <f t="shared" si="11"/>
        <v>8600</v>
      </c>
      <c r="AF89" s="2"/>
      <c r="AG89" s="2"/>
      <c r="AH89" s="2"/>
      <c r="AI89" s="6"/>
      <c r="AL89" s="5">
        <f t="shared" si="12"/>
        <v>87</v>
      </c>
      <c r="AM89" s="97">
        <f t="shared" si="13"/>
        <v>13500</v>
      </c>
      <c r="AN89" s="2"/>
      <c r="AO89" s="2"/>
    </row>
    <row r="90" spans="1:41" ht="13.5">
      <c r="A90" s="5">
        <f t="shared" si="9"/>
        <v>88</v>
      </c>
      <c r="B90" s="111" t="s">
        <v>112</v>
      </c>
      <c r="C90" s="2" t="s">
        <v>11</v>
      </c>
      <c r="D90" s="2" t="s">
        <v>12</v>
      </c>
      <c r="E90" s="6" t="s">
        <v>6</v>
      </c>
      <c r="G90">
        <v>88</v>
      </c>
      <c r="H90" s="5">
        <v>96</v>
      </c>
      <c r="I90" s="1" t="s">
        <v>1140</v>
      </c>
      <c r="J90" s="1" t="s">
        <v>1030</v>
      </c>
      <c r="K90" s="1" t="s">
        <v>1027</v>
      </c>
      <c r="L90" s="1" t="str">
        <f t="shared" si="8"/>
        <v>OFFICE SUPPLIES VENDOR - 96</v>
      </c>
      <c r="M90" s="1"/>
      <c r="N90" s="24"/>
      <c r="O90" s="1"/>
      <c r="AD90" s="5">
        <f t="shared" si="10"/>
        <v>88</v>
      </c>
      <c r="AE90" s="97">
        <f t="shared" si="11"/>
        <v>8700</v>
      </c>
      <c r="AF90" s="2"/>
      <c r="AG90" s="2"/>
      <c r="AH90" s="2"/>
      <c r="AI90" s="6"/>
      <c r="AL90" s="5">
        <f t="shared" si="12"/>
        <v>88</v>
      </c>
      <c r="AM90" s="97">
        <f t="shared" si="13"/>
        <v>13600</v>
      </c>
      <c r="AN90" s="2"/>
      <c r="AO90" s="2"/>
    </row>
    <row r="91" spans="1:41" ht="13.5">
      <c r="A91" s="5">
        <f t="shared" si="9"/>
        <v>89</v>
      </c>
      <c r="B91" s="111" t="s">
        <v>113</v>
      </c>
      <c r="C91" s="2" t="s">
        <v>11</v>
      </c>
      <c r="D91" s="2" t="s">
        <v>12</v>
      </c>
      <c r="E91" s="6" t="s">
        <v>6</v>
      </c>
      <c r="G91">
        <v>89</v>
      </c>
      <c r="H91" s="5">
        <v>116</v>
      </c>
      <c r="I91" s="1" t="s">
        <v>1045</v>
      </c>
      <c r="J91" s="177" t="str">
        <f>IF('IBP Rater'!G7="NY","B","A")</f>
        <v>A</v>
      </c>
      <c r="K91" s="1" t="s">
        <v>1027</v>
      </c>
      <c r="L91" s="1" t="str">
        <f t="shared" si="8"/>
        <v>PAPER GOODS - 116</v>
      </c>
      <c r="M91" s="1"/>
      <c r="N91" s="24"/>
      <c r="O91" s="1"/>
      <c r="AD91" s="5">
        <f t="shared" si="10"/>
        <v>89</v>
      </c>
      <c r="AE91" s="97">
        <f t="shared" si="11"/>
        <v>8800</v>
      </c>
      <c r="AF91" s="2"/>
      <c r="AG91" s="2"/>
      <c r="AH91" s="2"/>
      <c r="AI91" s="6"/>
      <c r="AL91" s="5">
        <f t="shared" si="12"/>
        <v>89</v>
      </c>
      <c r="AM91" s="97">
        <f t="shared" si="13"/>
        <v>13700</v>
      </c>
      <c r="AN91" s="2"/>
      <c r="AO91" s="2"/>
    </row>
    <row r="92" spans="1:41" ht="13.5">
      <c r="A92" s="5">
        <f t="shared" si="9"/>
        <v>90</v>
      </c>
      <c r="B92" s="111" t="s">
        <v>114</v>
      </c>
      <c r="C92" s="2" t="s">
        <v>11</v>
      </c>
      <c r="D92" s="2" t="s">
        <v>12</v>
      </c>
      <c r="E92" s="6" t="s">
        <v>6</v>
      </c>
      <c r="G92">
        <v>90</v>
      </c>
      <c r="H92" s="5">
        <v>81</v>
      </c>
      <c r="I92" s="180" t="s">
        <v>1125</v>
      </c>
      <c r="J92" s="180" t="s">
        <v>1026</v>
      </c>
      <c r="K92" s="1" t="s">
        <v>1027</v>
      </c>
      <c r="L92" s="1" t="str">
        <f t="shared" si="8"/>
        <v>PAY TELEPHONE PROVIDER - 81</v>
      </c>
      <c r="M92" s="1"/>
      <c r="N92" s="24"/>
      <c r="O92" s="1"/>
      <c r="AD92" s="5">
        <f t="shared" si="10"/>
        <v>90</v>
      </c>
      <c r="AE92" s="97">
        <f t="shared" si="11"/>
        <v>8900</v>
      </c>
      <c r="AF92" s="2"/>
      <c r="AG92" s="2"/>
      <c r="AH92" s="2"/>
      <c r="AI92" s="6"/>
      <c r="AL92" s="5">
        <f t="shared" si="12"/>
        <v>90</v>
      </c>
      <c r="AM92" s="97">
        <f t="shared" si="13"/>
        <v>13800</v>
      </c>
      <c r="AN92" s="2"/>
      <c r="AO92" s="2"/>
    </row>
    <row r="93" spans="1:41" ht="13.5">
      <c r="A93" s="5">
        <f t="shared" si="9"/>
        <v>91</v>
      </c>
      <c r="B93" s="111" t="s">
        <v>115</v>
      </c>
      <c r="C93" s="2" t="s">
        <v>11</v>
      </c>
      <c r="D93" s="2" t="s">
        <v>12</v>
      </c>
      <c r="E93" s="6" t="s">
        <v>6</v>
      </c>
      <c r="G93">
        <v>91</v>
      </c>
      <c r="H93" s="5">
        <v>45</v>
      </c>
      <c r="I93" s="1" t="s">
        <v>1086</v>
      </c>
      <c r="J93" s="1" t="s">
        <v>1030</v>
      </c>
      <c r="K93" s="1" t="s">
        <v>1027</v>
      </c>
      <c r="L93" s="1" t="str">
        <f t="shared" si="8"/>
        <v>PERSONAL CARE PRODUCTS - 45</v>
      </c>
      <c r="M93" s="1"/>
      <c r="N93" s="24"/>
      <c r="O93" s="1"/>
      <c r="AD93" s="5">
        <f t="shared" si="10"/>
        <v>91</v>
      </c>
      <c r="AE93" s="97">
        <f t="shared" si="11"/>
        <v>9000</v>
      </c>
      <c r="AF93" s="2"/>
      <c r="AG93" s="2"/>
      <c r="AH93" s="2"/>
      <c r="AI93" s="6"/>
      <c r="AL93" s="5">
        <f t="shared" si="12"/>
        <v>91</v>
      </c>
      <c r="AM93" s="97">
        <f t="shared" si="13"/>
        <v>13900</v>
      </c>
      <c r="AN93" s="2"/>
      <c r="AO93" s="2"/>
    </row>
    <row r="94" spans="1:41" ht="13.5">
      <c r="A94" s="5">
        <f t="shared" si="9"/>
        <v>92</v>
      </c>
      <c r="B94" s="111" t="s">
        <v>116</v>
      </c>
      <c r="C94" s="2" t="s">
        <v>11</v>
      </c>
      <c r="D94" s="2" t="s">
        <v>12</v>
      </c>
      <c r="E94" s="6" t="s">
        <v>79</v>
      </c>
      <c r="G94">
        <v>92</v>
      </c>
      <c r="H94" s="5">
        <v>97</v>
      </c>
      <c r="I94" s="1" t="s">
        <v>1141</v>
      </c>
      <c r="J94" s="1" t="s">
        <v>1031</v>
      </c>
      <c r="K94" s="1">
        <v>4</v>
      </c>
      <c r="L94" s="1" t="str">
        <f>IF('IBP Rater'!$G$7="NJ","",I94&amp;" - "&amp;H94)</f>
        <v>PERSONAL FITNESS TRAINER - 97</v>
      </c>
      <c r="M94" s="1"/>
      <c r="N94" s="24"/>
      <c r="O94" s="1"/>
      <c r="AD94" s="5">
        <f t="shared" si="10"/>
        <v>92</v>
      </c>
      <c r="AE94" s="97">
        <f t="shared" si="11"/>
        <v>9100</v>
      </c>
      <c r="AF94" s="2"/>
      <c r="AG94" s="2"/>
      <c r="AH94" s="2"/>
      <c r="AI94" s="6"/>
      <c r="AL94" s="5">
        <f t="shared" si="12"/>
        <v>92</v>
      </c>
      <c r="AM94" s="97">
        <f t="shared" si="13"/>
        <v>14000</v>
      </c>
      <c r="AN94" s="2"/>
      <c r="AO94" s="2"/>
    </row>
    <row r="95" spans="1:41" ht="13.5">
      <c r="A95" s="5">
        <f t="shared" si="9"/>
        <v>93</v>
      </c>
      <c r="B95" s="111" t="s">
        <v>117</v>
      </c>
      <c r="C95" s="2" t="s">
        <v>11</v>
      </c>
      <c r="D95" s="2" t="s">
        <v>12</v>
      </c>
      <c r="E95" s="6" t="s">
        <v>79</v>
      </c>
      <c r="G95">
        <v>93</v>
      </c>
      <c r="H95" s="5">
        <v>134</v>
      </c>
      <c r="I95" s="2" t="s">
        <v>1221</v>
      </c>
      <c r="J95" s="2" t="s">
        <v>1026</v>
      </c>
      <c r="K95" s="1"/>
      <c r="L95" s="1" t="str">
        <f aca="true" t="shared" si="14" ref="L95:L101">I95&amp;" - "&amp;H95</f>
        <v>PERSONAL IMAGE CONSULTANTS - 134</v>
      </c>
      <c r="M95" s="1"/>
      <c r="N95" s="24"/>
      <c r="O95" s="1"/>
      <c r="AD95" s="5">
        <f t="shared" si="10"/>
        <v>93</v>
      </c>
      <c r="AE95" s="97">
        <f t="shared" si="11"/>
        <v>9200</v>
      </c>
      <c r="AF95" s="2"/>
      <c r="AG95" s="2"/>
      <c r="AH95" s="2"/>
      <c r="AI95" s="6"/>
      <c r="AL95" s="5">
        <f t="shared" si="12"/>
        <v>93</v>
      </c>
      <c r="AM95" s="97">
        <f t="shared" si="13"/>
        <v>14100</v>
      </c>
      <c r="AN95" s="2"/>
      <c r="AO95" s="2"/>
    </row>
    <row r="96" spans="1:41" ht="13.5">
      <c r="A96" s="5">
        <f t="shared" si="9"/>
        <v>94</v>
      </c>
      <c r="B96" s="111" t="s">
        <v>118</v>
      </c>
      <c r="C96" s="2" t="s">
        <v>11</v>
      </c>
      <c r="D96" s="2" t="s">
        <v>12</v>
      </c>
      <c r="E96" s="6" t="s">
        <v>79</v>
      </c>
      <c r="G96">
        <v>94</v>
      </c>
      <c r="H96" s="5">
        <v>82</v>
      </c>
      <c r="I96" s="1" t="s">
        <v>1126</v>
      </c>
      <c r="J96" s="1" t="s">
        <v>1026</v>
      </c>
      <c r="K96" s="1" t="s">
        <v>1027</v>
      </c>
      <c r="L96" s="1" t="str">
        <f t="shared" si="14"/>
        <v>PERSONALIZED BOOKS &amp; GIFTS - 82</v>
      </c>
      <c r="M96" s="1"/>
      <c r="N96" s="24"/>
      <c r="O96" s="1"/>
      <c r="AD96" s="5">
        <f t="shared" si="10"/>
        <v>94</v>
      </c>
      <c r="AE96" s="97">
        <f t="shared" si="11"/>
        <v>9300</v>
      </c>
      <c r="AF96" s="2"/>
      <c r="AG96" s="2"/>
      <c r="AH96" s="2"/>
      <c r="AI96" s="6"/>
      <c r="AL96" s="5">
        <f t="shared" si="12"/>
        <v>94</v>
      </c>
      <c r="AM96" s="97">
        <f t="shared" si="13"/>
        <v>14200</v>
      </c>
      <c r="AN96" s="2"/>
      <c r="AO96" s="2"/>
    </row>
    <row r="97" spans="1:41" ht="13.5">
      <c r="A97" s="5">
        <f t="shared" si="9"/>
        <v>95</v>
      </c>
      <c r="B97" s="111" t="s">
        <v>119</v>
      </c>
      <c r="C97" s="2" t="s">
        <v>11</v>
      </c>
      <c r="D97" s="2" t="s">
        <v>12</v>
      </c>
      <c r="E97" s="6" t="s">
        <v>79</v>
      </c>
      <c r="G97">
        <v>95</v>
      </c>
      <c r="H97" s="5">
        <v>147</v>
      </c>
      <c r="I97" s="1" t="s">
        <v>1264</v>
      </c>
      <c r="J97" s="1" t="s">
        <v>1030</v>
      </c>
      <c r="K97" s="1"/>
      <c r="L97" s="1" t="str">
        <f t="shared" si="14"/>
        <v>PET ACCESSORIES - 147</v>
      </c>
      <c r="M97" s="1"/>
      <c r="N97" s="24"/>
      <c r="O97" s="1"/>
      <c r="AD97" s="5">
        <f t="shared" si="10"/>
        <v>95</v>
      </c>
      <c r="AE97" s="97">
        <f t="shared" si="11"/>
        <v>9400</v>
      </c>
      <c r="AF97" s="2"/>
      <c r="AG97" s="2"/>
      <c r="AH97" s="2"/>
      <c r="AI97" s="6"/>
      <c r="AL97" s="5">
        <f t="shared" si="12"/>
        <v>95</v>
      </c>
      <c r="AM97" s="97">
        <f t="shared" si="13"/>
        <v>14300</v>
      </c>
      <c r="AN97" s="2"/>
      <c r="AO97" s="2"/>
    </row>
    <row r="98" spans="1:41" ht="13.5">
      <c r="A98" s="5">
        <f t="shared" si="9"/>
        <v>96</v>
      </c>
      <c r="B98" s="111" t="s">
        <v>120</v>
      </c>
      <c r="C98" s="2" t="s">
        <v>11</v>
      </c>
      <c r="D98" s="2" t="s">
        <v>12</v>
      </c>
      <c r="E98" s="6" t="s">
        <v>79</v>
      </c>
      <c r="G98">
        <v>96</v>
      </c>
      <c r="H98" s="5">
        <v>135</v>
      </c>
      <c r="I98" s="2" t="s">
        <v>1222</v>
      </c>
      <c r="J98" s="2" t="s">
        <v>1031</v>
      </c>
      <c r="K98" s="1"/>
      <c r="L98" s="1" t="str">
        <f t="shared" si="14"/>
        <v>PET SITTERS - 135</v>
      </c>
      <c r="M98" s="1"/>
      <c r="N98" s="24"/>
      <c r="O98" s="1"/>
      <c r="AD98" s="5">
        <f t="shared" si="10"/>
        <v>96</v>
      </c>
      <c r="AE98" s="97">
        <f t="shared" si="11"/>
        <v>9500</v>
      </c>
      <c r="AF98" s="2"/>
      <c r="AG98" s="2"/>
      <c r="AH98" s="2"/>
      <c r="AI98" s="6"/>
      <c r="AL98" s="5">
        <f t="shared" si="12"/>
        <v>96</v>
      </c>
      <c r="AM98" s="97">
        <f t="shared" si="13"/>
        <v>14400</v>
      </c>
      <c r="AN98" s="2"/>
      <c r="AO98" s="2"/>
    </row>
    <row r="99" spans="1:41" ht="13.5">
      <c r="A99" s="5">
        <f t="shared" si="9"/>
        <v>97</v>
      </c>
      <c r="B99" s="111" t="s">
        <v>121</v>
      </c>
      <c r="C99" s="2" t="s">
        <v>11</v>
      </c>
      <c r="D99" s="2" t="s">
        <v>12</v>
      </c>
      <c r="E99" s="6" t="s">
        <v>79</v>
      </c>
      <c r="G99">
        <v>97</v>
      </c>
      <c r="H99" s="5">
        <v>46</v>
      </c>
      <c r="I99" s="1" t="s">
        <v>1087</v>
      </c>
      <c r="J99" s="177" t="str">
        <f>IF('IBP Rater'!$G$7="NY","A","Z")</f>
        <v>Z</v>
      </c>
      <c r="K99" s="1" t="s">
        <v>1027</v>
      </c>
      <c r="L99" s="1" t="str">
        <f t="shared" si="14"/>
        <v>PHOTOGRAPHER/PHOTOGRAPHY STUDIO - 46</v>
      </c>
      <c r="M99" s="1"/>
      <c r="N99" s="24"/>
      <c r="O99" s="1"/>
      <c r="AD99" s="5">
        <f t="shared" si="10"/>
        <v>97</v>
      </c>
      <c r="AE99" s="97">
        <f t="shared" si="11"/>
        <v>9600</v>
      </c>
      <c r="AF99" s="2"/>
      <c r="AG99" s="2"/>
      <c r="AH99" s="2"/>
      <c r="AI99" s="6"/>
      <c r="AL99" s="5">
        <f t="shared" si="12"/>
        <v>97</v>
      </c>
      <c r="AM99" s="97">
        <f t="shared" si="13"/>
        <v>14500</v>
      </c>
      <c r="AN99" s="2"/>
      <c r="AO99" s="2"/>
    </row>
    <row r="100" spans="1:41" ht="13.5">
      <c r="A100" s="5">
        <f t="shared" si="9"/>
        <v>98</v>
      </c>
      <c r="B100" s="111" t="s">
        <v>122</v>
      </c>
      <c r="C100" s="2" t="s">
        <v>11</v>
      </c>
      <c r="D100" s="2" t="s">
        <v>12</v>
      </c>
      <c r="E100" s="6" t="s">
        <v>79</v>
      </c>
      <c r="G100">
        <v>98</v>
      </c>
      <c r="H100" s="5">
        <v>29</v>
      </c>
      <c r="I100" s="1" t="s">
        <v>1214</v>
      </c>
      <c r="J100" s="1" t="s">
        <v>1030</v>
      </c>
      <c r="K100" s="1" t="s">
        <v>1027</v>
      </c>
      <c r="L100" s="1" t="str">
        <f t="shared" si="14"/>
        <v>PICTURE FRAMING - 29</v>
      </c>
      <c r="M100" s="1"/>
      <c r="N100" s="24"/>
      <c r="O100" s="1"/>
      <c r="AD100" s="5">
        <f t="shared" si="10"/>
        <v>98</v>
      </c>
      <c r="AE100" s="97">
        <f t="shared" si="11"/>
        <v>9700</v>
      </c>
      <c r="AF100" s="2"/>
      <c r="AG100" s="2"/>
      <c r="AH100" s="2"/>
      <c r="AI100" s="6"/>
      <c r="AL100" s="5">
        <f t="shared" si="12"/>
        <v>98</v>
      </c>
      <c r="AM100" s="97">
        <f t="shared" si="13"/>
        <v>14600</v>
      </c>
      <c r="AN100" s="2"/>
      <c r="AO100" s="2"/>
    </row>
    <row r="101" spans="1:41" ht="13.5">
      <c r="A101" s="5">
        <f t="shared" si="9"/>
        <v>99</v>
      </c>
      <c r="B101" s="111" t="s">
        <v>123</v>
      </c>
      <c r="C101" s="2" t="s">
        <v>11</v>
      </c>
      <c r="D101" s="2" t="s">
        <v>12</v>
      </c>
      <c r="E101" s="6" t="s">
        <v>79</v>
      </c>
      <c r="G101">
        <v>99</v>
      </c>
      <c r="H101" s="5">
        <v>144</v>
      </c>
      <c r="I101" s="1" t="s">
        <v>1261</v>
      </c>
      <c r="J101" s="1" t="s">
        <v>1031</v>
      </c>
      <c r="K101" s="1"/>
      <c r="L101" s="1" t="str">
        <f t="shared" si="14"/>
        <v>PLANT CARE AND SALES - 144</v>
      </c>
      <c r="M101" s="1"/>
      <c r="N101" s="24"/>
      <c r="O101" s="1"/>
      <c r="AD101" s="5">
        <f t="shared" si="10"/>
        <v>99</v>
      </c>
      <c r="AE101" s="97">
        <f t="shared" si="11"/>
        <v>9800</v>
      </c>
      <c r="AF101" s="2"/>
      <c r="AG101" s="2"/>
      <c r="AH101" s="2"/>
      <c r="AI101" s="6"/>
      <c r="AL101" s="5">
        <f t="shared" si="12"/>
        <v>99</v>
      </c>
      <c r="AM101" s="97">
        <f t="shared" si="13"/>
        <v>14700</v>
      </c>
      <c r="AN101" s="2"/>
      <c r="AO101" s="2"/>
    </row>
    <row r="102" spans="1:41" ht="13.5">
      <c r="A102" s="5">
        <f t="shared" si="9"/>
        <v>100</v>
      </c>
      <c r="B102" s="111" t="s">
        <v>124</v>
      </c>
      <c r="C102" s="2" t="s">
        <v>11</v>
      </c>
      <c r="D102" s="2" t="s">
        <v>12</v>
      </c>
      <c r="E102" s="6" t="s">
        <v>79</v>
      </c>
      <c r="G102">
        <v>100</v>
      </c>
      <c r="H102" s="5">
        <v>117</v>
      </c>
      <c r="I102" s="1" t="s">
        <v>1046</v>
      </c>
      <c r="J102" s="1" t="s">
        <v>1030</v>
      </c>
      <c r="K102" s="1" t="s">
        <v>1027</v>
      </c>
      <c r="L102" s="1" t="str">
        <f aca="true" t="shared" si="15" ref="L102:L123">I102&amp;" - "&amp;H102</f>
        <v>PREPAID CALLING CARD VENDOR, EXCLUDING SALES FROM VENDING MACHINES - 117</v>
      </c>
      <c r="M102" s="1"/>
      <c r="N102" s="24"/>
      <c r="O102" s="1"/>
      <c r="AD102" s="5">
        <f t="shared" si="10"/>
        <v>100</v>
      </c>
      <c r="AE102" s="97">
        <f t="shared" si="11"/>
        <v>9900</v>
      </c>
      <c r="AF102" s="2"/>
      <c r="AG102" s="2"/>
      <c r="AH102" s="2"/>
      <c r="AI102" s="6"/>
      <c r="AL102" s="5">
        <f t="shared" si="12"/>
        <v>100</v>
      </c>
      <c r="AM102" s="97">
        <f t="shared" si="13"/>
        <v>14800</v>
      </c>
      <c r="AN102" s="2"/>
      <c r="AO102" s="2"/>
    </row>
    <row r="103" spans="1:41" ht="13.5">
      <c r="A103" s="5">
        <f t="shared" si="9"/>
        <v>101</v>
      </c>
      <c r="B103" s="111" t="s">
        <v>125</v>
      </c>
      <c r="C103" s="2" t="s">
        <v>11</v>
      </c>
      <c r="D103" s="2" t="s">
        <v>12</v>
      </c>
      <c r="E103" s="6" t="s">
        <v>79</v>
      </c>
      <c r="G103">
        <v>101</v>
      </c>
      <c r="H103" s="5">
        <v>47</v>
      </c>
      <c r="I103" s="1" t="s">
        <v>1088</v>
      </c>
      <c r="J103" s="1" t="s">
        <v>1026</v>
      </c>
      <c r="K103" s="1" t="s">
        <v>1027</v>
      </c>
      <c r="L103" s="1" t="str">
        <f t="shared" si="15"/>
        <v>PRINTER - 47</v>
      </c>
      <c r="M103" s="1"/>
      <c r="N103" s="24"/>
      <c r="O103" s="1"/>
      <c r="AD103" s="5">
        <f t="shared" si="10"/>
        <v>101</v>
      </c>
      <c r="AE103" s="97">
        <f t="shared" si="11"/>
        <v>10000</v>
      </c>
      <c r="AF103" s="2"/>
      <c r="AG103" s="2"/>
      <c r="AH103" s="2"/>
      <c r="AI103" s="6"/>
      <c r="AL103" s="5">
        <f t="shared" si="12"/>
        <v>101</v>
      </c>
      <c r="AM103" s="97">
        <f t="shared" si="13"/>
        <v>14900</v>
      </c>
      <c r="AN103" s="2"/>
      <c r="AO103" s="2"/>
    </row>
    <row r="104" spans="1:41" ht="13.5">
      <c r="A104" s="5">
        <f t="shared" si="9"/>
        <v>102</v>
      </c>
      <c r="B104" s="111" t="s">
        <v>126</v>
      </c>
      <c r="C104" s="2" t="s">
        <v>11</v>
      </c>
      <c r="D104" s="2" t="s">
        <v>12</v>
      </c>
      <c r="E104" s="6" t="s">
        <v>6</v>
      </c>
      <c r="G104">
        <v>102</v>
      </c>
      <c r="H104" s="5">
        <v>68</v>
      </c>
      <c r="I104" s="1" t="s">
        <v>1110</v>
      </c>
      <c r="J104" s="1" t="s">
        <v>1026</v>
      </c>
      <c r="K104" s="1" t="s">
        <v>1027</v>
      </c>
      <c r="L104" s="1" t="str">
        <f t="shared" si="15"/>
        <v>PROFESSIONAL ORGANIZER - 68</v>
      </c>
      <c r="M104" s="1"/>
      <c r="N104" s="24"/>
      <c r="O104" s="1"/>
      <c r="AD104" s="5">
        <f t="shared" si="10"/>
        <v>102</v>
      </c>
      <c r="AE104" s="97">
        <f t="shared" si="11"/>
        <v>10100</v>
      </c>
      <c r="AF104" s="2"/>
      <c r="AG104" s="2"/>
      <c r="AH104" s="2"/>
      <c r="AI104" s="6"/>
      <c r="AL104" s="5">
        <f t="shared" si="12"/>
        <v>102</v>
      </c>
      <c r="AM104" s="97">
        <f t="shared" si="13"/>
        <v>15000</v>
      </c>
      <c r="AN104" s="2"/>
      <c r="AO104" s="2"/>
    </row>
    <row r="105" spans="1:41" ht="13.5">
      <c r="A105" s="5">
        <f t="shared" si="9"/>
        <v>103</v>
      </c>
      <c r="B105" s="111" t="s">
        <v>127</v>
      </c>
      <c r="C105" s="2" t="s">
        <v>11</v>
      </c>
      <c r="D105" s="2" t="s">
        <v>12</v>
      </c>
      <c r="E105" s="6" t="s">
        <v>6</v>
      </c>
      <c r="G105">
        <v>103</v>
      </c>
      <c r="H105" s="5">
        <v>104</v>
      </c>
      <c r="I105" s="1" t="s">
        <v>1033</v>
      </c>
      <c r="J105" s="1" t="s">
        <v>1026</v>
      </c>
      <c r="K105" s="1"/>
      <c r="L105" s="1" t="str">
        <f t="shared" si="15"/>
        <v>PROFESSIONAL SPEAKERS - 104</v>
      </c>
      <c r="M105" s="1"/>
      <c r="N105" s="24"/>
      <c r="O105" s="1"/>
      <c r="AD105" s="5">
        <f t="shared" si="10"/>
        <v>103</v>
      </c>
      <c r="AE105" s="97">
        <f t="shared" si="11"/>
        <v>10200</v>
      </c>
      <c r="AF105" s="2"/>
      <c r="AG105" s="2"/>
      <c r="AH105" s="2"/>
      <c r="AI105" s="6"/>
      <c r="AL105" s="5">
        <f t="shared" si="12"/>
        <v>103</v>
      </c>
      <c r="AM105" s="97">
        <f t="shared" si="13"/>
        <v>15100</v>
      </c>
      <c r="AN105" s="2"/>
      <c r="AO105" s="2"/>
    </row>
    <row r="106" spans="1:41" ht="13.5">
      <c r="A106" s="5">
        <f t="shared" si="9"/>
        <v>104</v>
      </c>
      <c r="B106" s="111" t="s">
        <v>128</v>
      </c>
      <c r="C106" s="2" t="s">
        <v>11</v>
      </c>
      <c r="D106" s="2" t="s">
        <v>12</v>
      </c>
      <c r="E106" s="6" t="s">
        <v>79</v>
      </c>
      <c r="G106">
        <v>104</v>
      </c>
      <c r="H106" s="5">
        <v>48</v>
      </c>
      <c r="I106" s="1" t="s">
        <v>1089</v>
      </c>
      <c r="J106" s="1" t="s">
        <v>1026</v>
      </c>
      <c r="K106" s="1" t="s">
        <v>1027</v>
      </c>
      <c r="L106" s="1" t="str">
        <f t="shared" si="15"/>
        <v>PUBLISHER - 48</v>
      </c>
      <c r="M106" s="1"/>
      <c r="N106" s="24"/>
      <c r="O106" s="1"/>
      <c r="AD106" s="5">
        <f t="shared" si="10"/>
        <v>104</v>
      </c>
      <c r="AE106" s="97">
        <f t="shared" si="11"/>
        <v>10300</v>
      </c>
      <c r="AF106" s="2"/>
      <c r="AG106" s="2"/>
      <c r="AH106" s="2"/>
      <c r="AI106" s="6"/>
      <c r="AL106" s="5">
        <f t="shared" si="12"/>
        <v>104</v>
      </c>
      <c r="AM106" s="97">
        <f t="shared" si="13"/>
        <v>15200</v>
      </c>
      <c r="AN106" s="2"/>
      <c r="AO106" s="2"/>
    </row>
    <row r="107" spans="1:41" ht="13.5">
      <c r="A107" s="5">
        <f t="shared" si="9"/>
        <v>105</v>
      </c>
      <c r="B107" s="111" t="s">
        <v>129</v>
      </c>
      <c r="C107" s="2" t="s">
        <v>11</v>
      </c>
      <c r="D107" s="2" t="s">
        <v>12</v>
      </c>
      <c r="E107" s="6" t="s">
        <v>6</v>
      </c>
      <c r="G107">
        <v>105</v>
      </c>
      <c r="H107" s="5">
        <v>83</v>
      </c>
      <c r="I107" s="1" t="s">
        <v>1127</v>
      </c>
      <c r="J107" s="1" t="s">
        <v>1026</v>
      </c>
      <c r="K107" s="1" t="s">
        <v>1027</v>
      </c>
      <c r="L107" s="1" t="str">
        <f t="shared" si="15"/>
        <v>REAL ESTATE AGENT - 83</v>
      </c>
      <c r="M107" s="1"/>
      <c r="N107" s="24"/>
      <c r="O107" s="1"/>
      <c r="AD107" s="5">
        <f t="shared" si="10"/>
        <v>105</v>
      </c>
      <c r="AE107" s="97">
        <f t="shared" si="11"/>
        <v>10400</v>
      </c>
      <c r="AF107" s="2"/>
      <c r="AG107" s="2"/>
      <c r="AH107" s="2"/>
      <c r="AI107" s="6"/>
      <c r="AL107" s="5">
        <f t="shared" si="12"/>
        <v>105</v>
      </c>
      <c r="AM107" s="97">
        <f t="shared" si="13"/>
        <v>15300</v>
      </c>
      <c r="AN107" s="2"/>
      <c r="AO107" s="2"/>
    </row>
    <row r="108" spans="1:41" ht="13.5">
      <c r="A108" s="5">
        <f t="shared" si="9"/>
        <v>106</v>
      </c>
      <c r="B108" s="111" t="s">
        <v>130</v>
      </c>
      <c r="C108" s="2" t="s">
        <v>11</v>
      </c>
      <c r="D108" s="2" t="s">
        <v>12</v>
      </c>
      <c r="E108" s="6" t="s">
        <v>6</v>
      </c>
      <c r="G108">
        <v>106</v>
      </c>
      <c r="H108" s="5">
        <v>49</v>
      </c>
      <c r="I108" s="1" t="s">
        <v>1090</v>
      </c>
      <c r="J108" s="1" t="s">
        <v>1030</v>
      </c>
      <c r="K108" s="1" t="s">
        <v>1027</v>
      </c>
      <c r="L108" s="1" t="str">
        <f t="shared" si="15"/>
        <v>RELIGIOUS GOODS - 49</v>
      </c>
      <c r="M108" s="1"/>
      <c r="N108" s="24"/>
      <c r="O108" s="1"/>
      <c r="AD108" s="5">
        <f t="shared" si="10"/>
        <v>106</v>
      </c>
      <c r="AE108" s="97">
        <f t="shared" si="11"/>
        <v>10500</v>
      </c>
      <c r="AF108" s="2"/>
      <c r="AG108" s="2"/>
      <c r="AH108" s="2"/>
      <c r="AI108" s="6"/>
      <c r="AL108" s="5">
        <f t="shared" si="12"/>
        <v>106</v>
      </c>
      <c r="AM108" s="97">
        <f t="shared" si="13"/>
        <v>15400</v>
      </c>
      <c r="AN108" s="2"/>
      <c r="AO108" s="2"/>
    </row>
    <row r="109" spans="1:41" ht="13.5">
      <c r="A109" s="5">
        <f t="shared" si="9"/>
        <v>107</v>
      </c>
      <c r="B109" s="111" t="s">
        <v>131</v>
      </c>
      <c r="C109" s="2" t="s">
        <v>11</v>
      </c>
      <c r="D109" s="2" t="s">
        <v>12</v>
      </c>
      <c r="E109" s="6" t="s">
        <v>6</v>
      </c>
      <c r="G109">
        <v>107</v>
      </c>
      <c r="H109" s="5">
        <v>136</v>
      </c>
      <c r="I109" s="2" t="s">
        <v>1223</v>
      </c>
      <c r="J109" s="2" t="s">
        <v>1030</v>
      </c>
      <c r="K109" s="1"/>
      <c r="L109" s="1" t="str">
        <f t="shared" si="15"/>
        <v>RESIDENTIAL INSPECTION SERVICES - 136</v>
      </c>
      <c r="M109" s="1"/>
      <c r="N109" s="24"/>
      <c r="O109" s="1"/>
      <c r="AD109" s="5">
        <f t="shared" si="10"/>
        <v>107</v>
      </c>
      <c r="AE109" s="97">
        <f t="shared" si="11"/>
        <v>10600</v>
      </c>
      <c r="AF109" s="2"/>
      <c r="AG109" s="2"/>
      <c r="AH109" s="2"/>
      <c r="AI109" s="6"/>
      <c r="AL109" s="5">
        <f t="shared" si="12"/>
        <v>107</v>
      </c>
      <c r="AM109" s="97">
        <f t="shared" si="13"/>
        <v>15500</v>
      </c>
      <c r="AN109" s="2"/>
      <c r="AO109" s="2"/>
    </row>
    <row r="110" spans="1:41" ht="13.5">
      <c r="A110" s="5">
        <f t="shared" si="9"/>
        <v>108</v>
      </c>
      <c r="B110" s="111" t="s">
        <v>132</v>
      </c>
      <c r="C110" s="2" t="s">
        <v>11</v>
      </c>
      <c r="D110" s="2" t="s">
        <v>12</v>
      </c>
      <c r="E110" s="6" t="s">
        <v>6</v>
      </c>
      <c r="G110">
        <v>108</v>
      </c>
      <c r="H110" s="5">
        <v>84</v>
      </c>
      <c r="I110" s="1" t="s">
        <v>1128</v>
      </c>
      <c r="J110" s="1" t="s">
        <v>1026</v>
      </c>
      <c r="K110" s="1" t="s">
        <v>1027</v>
      </c>
      <c r="L110" s="1" t="str">
        <f t="shared" si="15"/>
        <v>RESUME SERVICE - 84</v>
      </c>
      <c r="M110" s="1"/>
      <c r="N110" s="24"/>
      <c r="O110" s="1"/>
      <c r="AD110" s="5">
        <f t="shared" si="10"/>
        <v>108</v>
      </c>
      <c r="AE110" s="97">
        <f t="shared" si="11"/>
        <v>10700</v>
      </c>
      <c r="AF110" s="2"/>
      <c r="AG110" s="2"/>
      <c r="AH110" s="2"/>
      <c r="AI110" s="6"/>
      <c r="AL110" s="5">
        <f t="shared" si="12"/>
        <v>108</v>
      </c>
      <c r="AM110" s="97">
        <f t="shared" si="13"/>
        <v>15600</v>
      </c>
      <c r="AN110" s="2"/>
      <c r="AO110" s="2"/>
    </row>
    <row r="111" spans="1:41" ht="13.5">
      <c r="A111" s="5">
        <f t="shared" si="9"/>
        <v>109</v>
      </c>
      <c r="B111" s="111" t="s">
        <v>133</v>
      </c>
      <c r="C111" s="2" t="s">
        <v>11</v>
      </c>
      <c r="D111" s="2" t="s">
        <v>12</v>
      </c>
      <c r="E111" s="6" t="s">
        <v>6</v>
      </c>
      <c r="G111">
        <v>109</v>
      </c>
      <c r="H111" s="5">
        <v>139</v>
      </c>
      <c r="I111" s="179" t="s">
        <v>1266</v>
      </c>
      <c r="J111" s="179" t="s">
        <v>1030</v>
      </c>
      <c r="K111" s="1"/>
      <c r="L111" s="2" t="str">
        <f t="shared" si="15"/>
        <v>RETAIL STORE NOC - 139</v>
      </c>
      <c r="M111" s="1"/>
      <c r="N111" s="24"/>
      <c r="O111" s="1"/>
      <c r="AD111" s="5">
        <f t="shared" si="10"/>
        <v>109</v>
      </c>
      <c r="AE111" s="97">
        <f t="shared" si="11"/>
        <v>10800</v>
      </c>
      <c r="AF111" s="2"/>
      <c r="AG111" s="2"/>
      <c r="AH111" s="2"/>
      <c r="AI111" s="6"/>
      <c r="AL111" s="5">
        <f t="shared" si="12"/>
        <v>109</v>
      </c>
      <c r="AM111" s="97">
        <f t="shared" si="13"/>
        <v>15700</v>
      </c>
      <c r="AN111" s="2"/>
      <c r="AO111" s="2"/>
    </row>
    <row r="112" spans="1:41" ht="13.5">
      <c r="A112" s="5">
        <f t="shared" si="9"/>
        <v>110</v>
      </c>
      <c r="B112" s="111" t="s">
        <v>134</v>
      </c>
      <c r="C112" s="2" t="s">
        <v>11</v>
      </c>
      <c r="D112" s="2" t="s">
        <v>12</v>
      </c>
      <c r="E112" s="6" t="s">
        <v>6</v>
      </c>
      <c r="G112">
        <v>110</v>
      </c>
      <c r="H112" s="5">
        <v>137</v>
      </c>
      <c r="I112" s="2" t="s">
        <v>1224</v>
      </c>
      <c r="J112" s="2" t="s">
        <v>1030</v>
      </c>
      <c r="K112" s="1"/>
      <c r="L112" s="2" t="str">
        <f t="shared" si="15"/>
        <v>RETAIL TOY SALES - 137</v>
      </c>
      <c r="M112" s="1"/>
      <c r="N112" s="24"/>
      <c r="O112" s="1"/>
      <c r="AD112" s="5">
        <f t="shared" si="10"/>
        <v>110</v>
      </c>
      <c r="AE112" s="97">
        <f t="shared" si="11"/>
        <v>10900</v>
      </c>
      <c r="AF112" s="2"/>
      <c r="AG112" s="2"/>
      <c r="AH112" s="2"/>
      <c r="AI112" s="6"/>
      <c r="AL112" s="5">
        <f t="shared" si="12"/>
        <v>110</v>
      </c>
      <c r="AM112" s="97">
        <f t="shared" si="13"/>
        <v>15800</v>
      </c>
      <c r="AN112" s="2"/>
      <c r="AO112" s="2"/>
    </row>
    <row r="113" spans="1:41" ht="13.5">
      <c r="A113" s="5">
        <f t="shared" si="9"/>
        <v>111</v>
      </c>
      <c r="B113" s="111" t="s">
        <v>135</v>
      </c>
      <c r="C113" s="2" t="s">
        <v>11</v>
      </c>
      <c r="D113" s="2" t="s">
        <v>12</v>
      </c>
      <c r="E113" s="6" t="s">
        <v>6</v>
      </c>
      <c r="G113">
        <v>111</v>
      </c>
      <c r="H113" s="5">
        <v>69</v>
      </c>
      <c r="I113" s="1" t="s">
        <v>1111</v>
      </c>
      <c r="J113" s="1" t="s">
        <v>1026</v>
      </c>
      <c r="K113" s="1" t="s">
        <v>1027</v>
      </c>
      <c r="L113" s="1" t="str">
        <f t="shared" si="15"/>
        <v>RUBBER STAMP BUSINESS - 69</v>
      </c>
      <c r="M113" s="1"/>
      <c r="N113" s="24"/>
      <c r="O113" s="1"/>
      <c r="AD113" s="5">
        <f t="shared" si="10"/>
        <v>111</v>
      </c>
      <c r="AE113" s="97">
        <f t="shared" si="11"/>
        <v>11000</v>
      </c>
      <c r="AF113" s="2"/>
      <c r="AG113" s="2"/>
      <c r="AH113" s="2"/>
      <c r="AI113" s="6"/>
      <c r="AL113" s="5">
        <f t="shared" si="12"/>
        <v>111</v>
      </c>
      <c r="AM113" s="97">
        <f t="shared" si="13"/>
        <v>15900</v>
      </c>
      <c r="AN113" s="2"/>
      <c r="AO113" s="2"/>
    </row>
    <row r="114" spans="1:41" ht="13.5">
      <c r="A114" s="5">
        <f t="shared" si="9"/>
        <v>112</v>
      </c>
      <c r="B114" s="111" t="s">
        <v>136</v>
      </c>
      <c r="C114" s="2" t="s">
        <v>11</v>
      </c>
      <c r="D114" s="2" t="s">
        <v>12</v>
      </c>
      <c r="E114" s="6" t="s">
        <v>6</v>
      </c>
      <c r="G114">
        <v>112</v>
      </c>
      <c r="H114" s="146">
        <v>127</v>
      </c>
      <c r="I114" s="1" t="s">
        <v>1211</v>
      </c>
      <c r="J114" s="1" t="s">
        <v>1030</v>
      </c>
      <c r="K114" s="1"/>
      <c r="L114" s="1" t="str">
        <f t="shared" si="15"/>
        <v>SCRAP BOOKING - 127</v>
      </c>
      <c r="M114" s="1"/>
      <c r="N114" s="24"/>
      <c r="O114" s="1"/>
      <c r="AD114" s="5">
        <f t="shared" si="10"/>
        <v>112</v>
      </c>
      <c r="AE114" s="97">
        <f t="shared" si="11"/>
        <v>11100</v>
      </c>
      <c r="AF114" s="2"/>
      <c r="AG114" s="2"/>
      <c r="AH114" s="2"/>
      <c r="AI114" s="6"/>
      <c r="AL114" s="5">
        <f t="shared" si="12"/>
        <v>112</v>
      </c>
      <c r="AM114" s="97">
        <f t="shared" si="13"/>
        <v>16000</v>
      </c>
      <c r="AN114" s="2"/>
      <c r="AO114" s="2"/>
    </row>
    <row r="115" spans="1:41" ht="13.5">
      <c r="A115" s="5">
        <f t="shared" si="9"/>
        <v>113</v>
      </c>
      <c r="B115" s="111" t="s">
        <v>137</v>
      </c>
      <c r="C115" s="2" t="s">
        <v>11</v>
      </c>
      <c r="D115" s="2" t="s">
        <v>12</v>
      </c>
      <c r="E115" s="6" t="s">
        <v>6</v>
      </c>
      <c r="G115">
        <v>113</v>
      </c>
      <c r="H115" s="5">
        <v>51</v>
      </c>
      <c r="I115" s="1" t="s">
        <v>1092</v>
      </c>
      <c r="J115" s="1" t="s">
        <v>1026</v>
      </c>
      <c r="K115" s="1" t="s">
        <v>1027</v>
      </c>
      <c r="L115" s="1" t="str">
        <f t="shared" si="15"/>
        <v>SECRETARIAL SERVICE - 51</v>
      </c>
      <c r="M115" s="1"/>
      <c r="N115" s="24"/>
      <c r="O115" s="1"/>
      <c r="AD115" s="5">
        <f t="shared" si="10"/>
        <v>113</v>
      </c>
      <c r="AE115" s="97">
        <f t="shared" si="11"/>
        <v>11200</v>
      </c>
      <c r="AF115" s="2"/>
      <c r="AG115" s="2"/>
      <c r="AH115" s="2"/>
      <c r="AI115" s="6"/>
      <c r="AL115" s="5">
        <f t="shared" si="12"/>
        <v>113</v>
      </c>
      <c r="AM115" s="97">
        <f t="shared" si="13"/>
        <v>16100</v>
      </c>
      <c r="AN115" s="2"/>
      <c r="AO115" s="2"/>
    </row>
    <row r="116" spans="1:41" ht="13.5">
      <c r="A116" s="5">
        <f t="shared" si="9"/>
        <v>114</v>
      </c>
      <c r="B116" s="111" t="s">
        <v>138</v>
      </c>
      <c r="C116" s="2" t="s">
        <v>11</v>
      </c>
      <c r="D116" s="2" t="s">
        <v>12</v>
      </c>
      <c r="E116" s="6" t="s">
        <v>6</v>
      </c>
      <c r="G116">
        <v>114</v>
      </c>
      <c r="H116" s="146">
        <v>128</v>
      </c>
      <c r="I116" s="1" t="s">
        <v>1208</v>
      </c>
      <c r="J116" s="1" t="s">
        <v>1030</v>
      </c>
      <c r="K116" s="1"/>
      <c r="L116" s="1" t="str">
        <f t="shared" si="15"/>
        <v>SEED SALES - 128</v>
      </c>
      <c r="M116" s="1"/>
      <c r="N116" s="24"/>
      <c r="O116" s="1"/>
      <c r="AD116" s="5">
        <f t="shared" si="10"/>
        <v>114</v>
      </c>
      <c r="AE116" s="97">
        <f t="shared" si="11"/>
        <v>11300</v>
      </c>
      <c r="AF116" s="2"/>
      <c r="AG116" s="2"/>
      <c r="AH116" s="2"/>
      <c r="AI116" s="6"/>
      <c r="AL116" s="5">
        <f t="shared" si="12"/>
        <v>114</v>
      </c>
      <c r="AM116" s="97">
        <f t="shared" si="13"/>
        <v>16200</v>
      </c>
      <c r="AN116" s="2"/>
      <c r="AO116" s="2"/>
    </row>
    <row r="117" spans="1:41" ht="13.5">
      <c r="A117" s="5">
        <f t="shared" si="9"/>
        <v>115</v>
      </c>
      <c r="B117" s="111" t="s">
        <v>139</v>
      </c>
      <c r="C117" s="2" t="s">
        <v>11</v>
      </c>
      <c r="D117" s="2" t="s">
        <v>12</v>
      </c>
      <c r="E117" s="6" t="s">
        <v>6</v>
      </c>
      <c r="G117">
        <v>115</v>
      </c>
      <c r="H117" s="5">
        <v>52</v>
      </c>
      <c r="I117" s="1" t="s">
        <v>1093</v>
      </c>
      <c r="J117" s="1" t="s">
        <v>1031</v>
      </c>
      <c r="K117" s="1" t="s">
        <v>1027</v>
      </c>
      <c r="L117" s="1" t="str">
        <f t="shared" si="15"/>
        <v>SHOE REPAIR - 52</v>
      </c>
      <c r="M117" s="1"/>
      <c r="N117" s="24"/>
      <c r="O117" s="1"/>
      <c r="AD117" s="5">
        <f t="shared" si="10"/>
        <v>115</v>
      </c>
      <c r="AE117" s="97">
        <f t="shared" si="11"/>
        <v>11400</v>
      </c>
      <c r="AF117" s="2"/>
      <c r="AG117" s="2"/>
      <c r="AH117" s="2"/>
      <c r="AI117" s="6"/>
      <c r="AL117" s="5">
        <f t="shared" si="12"/>
        <v>115</v>
      </c>
      <c r="AM117" s="97">
        <f t="shared" si="13"/>
        <v>16300</v>
      </c>
      <c r="AN117" s="2"/>
      <c r="AO117" s="2"/>
    </row>
    <row r="118" spans="1:41" ht="13.5">
      <c r="A118" s="5">
        <f t="shared" si="9"/>
        <v>116</v>
      </c>
      <c r="B118" s="111" t="s">
        <v>140</v>
      </c>
      <c r="C118" s="2" t="s">
        <v>11</v>
      </c>
      <c r="D118" s="2" t="s">
        <v>12</v>
      </c>
      <c r="E118" s="6" t="s">
        <v>6</v>
      </c>
      <c r="G118">
        <v>116</v>
      </c>
      <c r="H118" s="5">
        <v>118</v>
      </c>
      <c r="I118" s="1" t="s">
        <v>1047</v>
      </c>
      <c r="J118" s="1" t="s">
        <v>1030</v>
      </c>
      <c r="K118" s="1" t="s">
        <v>1027</v>
      </c>
      <c r="L118" s="1" t="str">
        <f t="shared" si="15"/>
        <v>SIGN PAINTING - 118</v>
      </c>
      <c r="M118" s="1"/>
      <c r="N118" s="24"/>
      <c r="O118" s="1"/>
      <c r="AD118" s="5">
        <f t="shared" si="10"/>
        <v>116</v>
      </c>
      <c r="AE118" s="97">
        <f t="shared" si="11"/>
        <v>11500</v>
      </c>
      <c r="AF118" s="2"/>
      <c r="AG118" s="2"/>
      <c r="AH118" s="2"/>
      <c r="AI118" s="6"/>
      <c r="AL118" s="5">
        <f t="shared" si="12"/>
        <v>116</v>
      </c>
      <c r="AM118" s="97">
        <f t="shared" si="13"/>
        <v>16400</v>
      </c>
      <c r="AN118" s="2"/>
      <c r="AO118" s="2"/>
    </row>
    <row r="119" spans="1:41" ht="13.5">
      <c r="A119" s="5">
        <f t="shared" si="9"/>
        <v>117</v>
      </c>
      <c r="B119" s="111" t="s">
        <v>141</v>
      </c>
      <c r="C119" s="2" t="s">
        <v>11</v>
      </c>
      <c r="D119" s="2" t="s">
        <v>12</v>
      </c>
      <c r="E119" s="6" t="s">
        <v>6</v>
      </c>
      <c r="G119">
        <v>117</v>
      </c>
      <c r="H119" s="5">
        <v>53</v>
      </c>
      <c r="I119" s="1" t="s">
        <v>1094</v>
      </c>
      <c r="J119" s="177" t="str">
        <f>IF('IBP Rater'!$G$7="NY","A","B")</f>
        <v>B</v>
      </c>
      <c r="K119" s="1" t="s">
        <v>1027</v>
      </c>
      <c r="L119" s="1" t="str">
        <f t="shared" si="15"/>
        <v>STATIONERY - 53</v>
      </c>
      <c r="M119" s="1"/>
      <c r="N119" s="24"/>
      <c r="O119" s="1"/>
      <c r="AD119" s="5">
        <f t="shared" si="10"/>
        <v>117</v>
      </c>
      <c r="AE119" s="97">
        <f t="shared" si="11"/>
        <v>11600</v>
      </c>
      <c r="AF119" s="2"/>
      <c r="AG119" s="2"/>
      <c r="AH119" s="2"/>
      <c r="AI119" s="6"/>
      <c r="AL119" s="5">
        <f t="shared" si="12"/>
        <v>117</v>
      </c>
      <c r="AM119" s="97">
        <f t="shared" si="13"/>
        <v>16500</v>
      </c>
      <c r="AN119" s="2"/>
      <c r="AO119" s="2"/>
    </row>
    <row r="120" spans="1:41" ht="13.5">
      <c r="A120" s="5">
        <f t="shared" si="9"/>
        <v>118</v>
      </c>
      <c r="B120" s="111" t="s">
        <v>142</v>
      </c>
      <c r="C120" s="2" t="s">
        <v>11</v>
      </c>
      <c r="D120" s="2" t="s">
        <v>12</v>
      </c>
      <c r="E120" s="6" t="s">
        <v>6</v>
      </c>
      <c r="G120">
        <v>118</v>
      </c>
      <c r="H120" s="5">
        <v>119</v>
      </c>
      <c r="I120" s="1" t="s">
        <v>1048</v>
      </c>
      <c r="J120" s="177" t="str">
        <f>IF('IBP Rater'!$G$7="NY","A","B")</f>
        <v>B</v>
      </c>
      <c r="K120" s="1" t="s">
        <v>1027</v>
      </c>
      <c r="L120" s="1" t="str">
        <f t="shared" si="15"/>
        <v>STENCILING - 119</v>
      </c>
      <c r="M120" s="1"/>
      <c r="N120" s="24"/>
      <c r="O120" s="1"/>
      <c r="AD120" s="5">
        <f t="shared" si="10"/>
        <v>118</v>
      </c>
      <c r="AE120" s="97">
        <f t="shared" si="11"/>
        <v>11700</v>
      </c>
      <c r="AF120" s="2"/>
      <c r="AG120" s="2"/>
      <c r="AH120" s="2"/>
      <c r="AI120" s="6"/>
      <c r="AL120" s="5">
        <f t="shared" si="12"/>
        <v>118</v>
      </c>
      <c r="AM120" s="97">
        <f t="shared" si="13"/>
        <v>16600</v>
      </c>
      <c r="AN120" s="2"/>
      <c r="AO120" s="2"/>
    </row>
    <row r="121" spans="1:41" ht="13.5">
      <c r="A121" s="5">
        <f t="shared" si="9"/>
        <v>119</v>
      </c>
      <c r="B121" s="111" t="s">
        <v>143</v>
      </c>
      <c r="C121" s="2" t="s">
        <v>11</v>
      </c>
      <c r="D121" s="2" t="s">
        <v>12</v>
      </c>
      <c r="E121" s="6" t="s">
        <v>6</v>
      </c>
      <c r="G121">
        <v>119</v>
      </c>
      <c r="H121" s="5">
        <v>54</v>
      </c>
      <c r="I121" s="1" t="s">
        <v>1095</v>
      </c>
      <c r="J121" s="1" t="s">
        <v>1030</v>
      </c>
      <c r="K121" s="1" t="s">
        <v>1027</v>
      </c>
      <c r="L121" s="1" t="str">
        <f t="shared" si="15"/>
        <v>TAILORING, ALTERATIONS, SEAMSTRESSES - 54</v>
      </c>
      <c r="M121" s="1"/>
      <c r="N121" s="24"/>
      <c r="O121" s="1"/>
      <c r="AD121" s="5">
        <f t="shared" si="10"/>
        <v>119</v>
      </c>
      <c r="AE121" s="97">
        <f t="shared" si="11"/>
        <v>11800</v>
      </c>
      <c r="AF121" s="2"/>
      <c r="AG121" s="2"/>
      <c r="AH121" s="2"/>
      <c r="AI121" s="6"/>
      <c r="AL121" s="5">
        <f t="shared" si="12"/>
        <v>119</v>
      </c>
      <c r="AM121" s="97">
        <f t="shared" si="13"/>
        <v>16700</v>
      </c>
      <c r="AN121" s="2"/>
      <c r="AO121" s="2"/>
    </row>
    <row r="122" spans="1:41" ht="13.5">
      <c r="A122" s="5">
        <f t="shared" si="9"/>
        <v>120</v>
      </c>
      <c r="B122" s="111" t="s">
        <v>144</v>
      </c>
      <c r="C122" s="2" t="s">
        <v>11</v>
      </c>
      <c r="D122" s="2" t="s">
        <v>12</v>
      </c>
      <c r="E122" s="6" t="s">
        <v>6</v>
      </c>
      <c r="G122">
        <v>120</v>
      </c>
      <c r="H122" s="5">
        <v>120</v>
      </c>
      <c r="I122" s="1" t="s">
        <v>1050</v>
      </c>
      <c r="J122" s="1" t="s">
        <v>1026</v>
      </c>
      <c r="K122" s="1" t="s">
        <v>1027</v>
      </c>
      <c r="L122" s="1" t="str">
        <f t="shared" si="15"/>
        <v>TAX PREPERATION - 120</v>
      </c>
      <c r="M122" s="1"/>
      <c r="N122" s="24"/>
      <c r="O122" s="1"/>
      <c r="AD122" s="5">
        <f t="shared" si="10"/>
        <v>120</v>
      </c>
      <c r="AE122" s="97">
        <f t="shared" si="11"/>
        <v>11900</v>
      </c>
      <c r="AF122" s="2"/>
      <c r="AG122" s="2"/>
      <c r="AH122" s="2"/>
      <c r="AI122" s="6"/>
      <c r="AL122" s="5">
        <f t="shared" si="12"/>
        <v>120</v>
      </c>
      <c r="AM122" s="97">
        <f t="shared" si="13"/>
        <v>16800</v>
      </c>
      <c r="AN122" s="2"/>
      <c r="AO122" s="2"/>
    </row>
    <row r="123" spans="1:41" ht="13.5">
      <c r="A123" s="5">
        <f t="shared" si="9"/>
        <v>121</v>
      </c>
      <c r="B123" s="111" t="s">
        <v>145</v>
      </c>
      <c r="C123" s="2" t="s">
        <v>11</v>
      </c>
      <c r="D123" s="2" t="s">
        <v>12</v>
      </c>
      <c r="E123" s="6" t="s">
        <v>6</v>
      </c>
      <c r="G123">
        <v>121</v>
      </c>
      <c r="H123" s="5">
        <v>98</v>
      </c>
      <c r="I123" s="1" t="s">
        <v>1142</v>
      </c>
      <c r="J123" s="1" t="s">
        <v>1026</v>
      </c>
      <c r="K123" s="1" t="s">
        <v>1027</v>
      </c>
      <c r="L123" s="1" t="str">
        <f t="shared" si="15"/>
        <v>TAXIDERMIST - 98</v>
      </c>
      <c r="M123" s="1"/>
      <c r="N123" s="24"/>
      <c r="O123" s="1"/>
      <c r="AD123" s="5">
        <f t="shared" si="10"/>
        <v>121</v>
      </c>
      <c r="AE123" s="97">
        <f t="shared" si="11"/>
        <v>12000</v>
      </c>
      <c r="AF123" s="2"/>
      <c r="AG123" s="2"/>
      <c r="AH123" s="2"/>
      <c r="AI123" s="6"/>
      <c r="AL123" s="5">
        <f t="shared" si="12"/>
        <v>121</v>
      </c>
      <c r="AM123" s="97">
        <f t="shared" si="13"/>
        <v>16900</v>
      </c>
      <c r="AN123" s="2"/>
      <c r="AO123" s="2"/>
    </row>
    <row r="124" spans="1:41" ht="13.5">
      <c r="A124" s="5">
        <f t="shared" si="9"/>
        <v>122</v>
      </c>
      <c r="B124" s="111" t="s">
        <v>146</v>
      </c>
      <c r="C124" s="2" t="s">
        <v>11</v>
      </c>
      <c r="D124" s="2" t="s">
        <v>12</v>
      </c>
      <c r="E124" s="6" t="s">
        <v>6</v>
      </c>
      <c r="G124">
        <v>122</v>
      </c>
      <c r="H124" s="5">
        <v>70</v>
      </c>
      <c r="I124" s="1" t="s">
        <v>1113</v>
      </c>
      <c r="J124" s="1" t="s">
        <v>1031</v>
      </c>
      <c r="K124" s="1">
        <v>4</v>
      </c>
      <c r="L124" s="1" t="str">
        <f>IF('IBP Rater'!$G$7="NJ","",I124&amp;" - "&amp;H124)</f>
        <v>TEACHERS/TUTORS EXCEPT SPORTS, PHYSICAL EDUCATION, INDUSTRIAL OR MARTIAL ARTS - 70</v>
      </c>
      <c r="M124" s="1"/>
      <c r="N124" s="24"/>
      <c r="O124" s="1"/>
      <c r="AD124" s="5">
        <f t="shared" si="10"/>
        <v>122</v>
      </c>
      <c r="AE124" s="97">
        <f t="shared" si="11"/>
        <v>12100</v>
      </c>
      <c r="AF124" s="2"/>
      <c r="AG124" s="2"/>
      <c r="AH124" s="2"/>
      <c r="AI124" s="6"/>
      <c r="AL124" s="5">
        <f t="shared" si="12"/>
        <v>122</v>
      </c>
      <c r="AM124" s="97">
        <f t="shared" si="13"/>
        <v>17000</v>
      </c>
      <c r="AN124" s="2"/>
      <c r="AO124" s="2"/>
    </row>
    <row r="125" spans="1:41" ht="13.5">
      <c r="A125" s="5">
        <f t="shared" si="9"/>
        <v>123</v>
      </c>
      <c r="B125" s="111" t="s">
        <v>147</v>
      </c>
      <c r="C125" s="2" t="s">
        <v>11</v>
      </c>
      <c r="D125" s="2" t="s">
        <v>12</v>
      </c>
      <c r="E125" s="6" t="s">
        <v>6</v>
      </c>
      <c r="G125">
        <v>123</v>
      </c>
      <c r="H125" s="5">
        <v>55</v>
      </c>
      <c r="I125" s="1" t="s">
        <v>1096</v>
      </c>
      <c r="J125" s="1" t="s">
        <v>1026</v>
      </c>
      <c r="K125" s="1" t="s">
        <v>1027</v>
      </c>
      <c r="L125" s="1" t="str">
        <f aca="true" t="shared" si="16" ref="L125:L145">I125&amp;" - "&amp;H125</f>
        <v>TELEMARKETING, TELEPHONE SOLICITATION - 55</v>
      </c>
      <c r="M125" s="1"/>
      <c r="N125" s="24"/>
      <c r="O125" s="1"/>
      <c r="AD125" s="5">
        <f t="shared" si="10"/>
        <v>123</v>
      </c>
      <c r="AE125" s="97">
        <f t="shared" si="11"/>
        <v>12200</v>
      </c>
      <c r="AF125" s="2"/>
      <c r="AG125" s="2"/>
      <c r="AH125" s="2"/>
      <c r="AI125" s="6"/>
      <c r="AL125" s="5">
        <f t="shared" si="12"/>
        <v>123</v>
      </c>
      <c r="AM125" s="97">
        <f t="shared" si="13"/>
        <v>17100</v>
      </c>
      <c r="AN125" s="2"/>
      <c r="AO125" s="2"/>
    </row>
    <row r="126" spans="1:41" ht="13.5">
      <c r="A126" s="5">
        <f t="shared" si="9"/>
        <v>124</v>
      </c>
      <c r="B126" s="111" t="s">
        <v>148</v>
      </c>
      <c r="C126" s="2" t="s">
        <v>11</v>
      </c>
      <c r="D126" s="2" t="s">
        <v>12</v>
      </c>
      <c r="E126" s="6" t="s">
        <v>6</v>
      </c>
      <c r="G126">
        <v>124</v>
      </c>
      <c r="H126" s="5">
        <v>85</v>
      </c>
      <c r="I126" s="1" t="s">
        <v>1129</v>
      </c>
      <c r="J126" s="1" t="s">
        <v>1026</v>
      </c>
      <c r="K126" s="1" t="s">
        <v>1027</v>
      </c>
      <c r="L126" s="1" t="str">
        <f t="shared" si="16"/>
        <v>TELEPHONE ANSWERING SERVICE/VOICEMAIL - 85</v>
      </c>
      <c r="M126" s="1"/>
      <c r="N126" s="24"/>
      <c r="O126" s="1"/>
      <c r="AD126" s="5">
        <f t="shared" si="10"/>
        <v>124</v>
      </c>
      <c r="AE126" s="97">
        <f t="shared" si="11"/>
        <v>12300</v>
      </c>
      <c r="AF126" s="2"/>
      <c r="AG126" s="2"/>
      <c r="AH126" s="2"/>
      <c r="AI126" s="6"/>
      <c r="AL126" s="5">
        <f t="shared" si="12"/>
        <v>124</v>
      </c>
      <c r="AM126" s="97">
        <f t="shared" si="13"/>
        <v>17200</v>
      </c>
      <c r="AN126" s="2"/>
      <c r="AO126" s="2"/>
    </row>
    <row r="127" spans="1:41" ht="13.5">
      <c r="A127" s="5">
        <f t="shared" si="9"/>
        <v>125</v>
      </c>
      <c r="B127" s="111" t="s">
        <v>149</v>
      </c>
      <c r="C127" s="2" t="s">
        <v>11</v>
      </c>
      <c r="D127" s="2" t="s">
        <v>12</v>
      </c>
      <c r="E127" s="6" t="s">
        <v>6</v>
      </c>
      <c r="G127">
        <v>125</v>
      </c>
      <c r="H127" s="5">
        <v>86</v>
      </c>
      <c r="I127" s="1" t="s">
        <v>1130</v>
      </c>
      <c r="J127" s="1" t="s">
        <v>1031</v>
      </c>
      <c r="K127" s="1" t="s">
        <v>1027</v>
      </c>
      <c r="L127" s="1" t="str">
        <f t="shared" si="16"/>
        <v>TONER CARTRIDGE RECHARGING - 86</v>
      </c>
      <c r="M127" s="1"/>
      <c r="N127" s="24"/>
      <c r="O127" s="1"/>
      <c r="AD127" s="5">
        <f t="shared" si="10"/>
        <v>125</v>
      </c>
      <c r="AE127" s="97">
        <f t="shared" si="11"/>
        <v>12400</v>
      </c>
      <c r="AF127" s="2"/>
      <c r="AG127" s="2"/>
      <c r="AH127" s="2"/>
      <c r="AI127" s="6"/>
      <c r="AL127" s="5">
        <f t="shared" si="12"/>
        <v>125</v>
      </c>
      <c r="AM127" s="97">
        <f t="shared" si="13"/>
        <v>17300</v>
      </c>
      <c r="AN127" s="2"/>
      <c r="AO127" s="2"/>
    </row>
    <row r="128" spans="1:41" ht="13.5">
      <c r="A128" s="5">
        <f t="shared" si="9"/>
        <v>126</v>
      </c>
      <c r="B128" s="111" t="s">
        <v>150</v>
      </c>
      <c r="C128" s="2" t="s">
        <v>11</v>
      </c>
      <c r="D128" s="2" t="s">
        <v>12</v>
      </c>
      <c r="E128" s="6" t="s">
        <v>6</v>
      </c>
      <c r="G128">
        <v>126</v>
      </c>
      <c r="H128" s="5">
        <v>56</v>
      </c>
      <c r="I128" s="1" t="s">
        <v>1097</v>
      </c>
      <c r="J128" s="1" t="s">
        <v>1026</v>
      </c>
      <c r="K128" s="1" t="s">
        <v>1027</v>
      </c>
      <c r="L128" s="1" t="str">
        <f t="shared" si="16"/>
        <v>TRANSCRIBING, COURT REPORTERS - 56</v>
      </c>
      <c r="M128" s="1"/>
      <c r="N128" s="24"/>
      <c r="O128" s="1"/>
      <c r="AD128" s="5">
        <f t="shared" si="10"/>
        <v>126</v>
      </c>
      <c r="AE128" s="97">
        <f t="shared" si="11"/>
        <v>12500</v>
      </c>
      <c r="AF128" s="2"/>
      <c r="AG128" s="2"/>
      <c r="AH128" s="2"/>
      <c r="AI128" s="6"/>
      <c r="AL128" s="5">
        <f t="shared" si="12"/>
        <v>126</v>
      </c>
      <c r="AM128" s="97">
        <f t="shared" si="13"/>
        <v>17400</v>
      </c>
      <c r="AN128" s="2"/>
      <c r="AO128" s="2"/>
    </row>
    <row r="129" spans="1:41" ht="13.5">
      <c r="A129" s="5">
        <f t="shared" si="9"/>
        <v>127</v>
      </c>
      <c r="B129" s="111" t="s">
        <v>151</v>
      </c>
      <c r="C129" s="2" t="s">
        <v>11</v>
      </c>
      <c r="D129" s="2" t="s">
        <v>12</v>
      </c>
      <c r="E129" s="6" t="s">
        <v>6</v>
      </c>
      <c r="G129">
        <v>127</v>
      </c>
      <c r="H129" s="5">
        <v>87</v>
      </c>
      <c r="I129" s="1" t="s">
        <v>1131</v>
      </c>
      <c r="J129" s="1" t="s">
        <v>1026</v>
      </c>
      <c r="K129" s="1" t="s">
        <v>1027</v>
      </c>
      <c r="L129" s="1" t="str">
        <f t="shared" si="16"/>
        <v>TRANSLATOR - 87</v>
      </c>
      <c r="M129" s="1"/>
      <c r="N129" s="24"/>
      <c r="O129" s="1"/>
      <c r="AD129" s="5">
        <f t="shared" si="10"/>
        <v>127</v>
      </c>
      <c r="AE129" s="97">
        <f t="shared" si="11"/>
        <v>12600</v>
      </c>
      <c r="AF129" s="2"/>
      <c r="AG129" s="2"/>
      <c r="AH129" s="2"/>
      <c r="AI129" s="6"/>
      <c r="AL129" s="5">
        <f t="shared" si="12"/>
        <v>127</v>
      </c>
      <c r="AM129" s="97">
        <f t="shared" si="13"/>
        <v>17500</v>
      </c>
      <c r="AN129" s="2"/>
      <c r="AO129" s="2"/>
    </row>
    <row r="130" spans="1:41" ht="13.5">
      <c r="A130" s="5">
        <f t="shared" si="9"/>
        <v>128</v>
      </c>
      <c r="B130" s="111" t="s">
        <v>152</v>
      </c>
      <c r="C130" s="2" t="s">
        <v>11</v>
      </c>
      <c r="D130" s="2" t="s">
        <v>12</v>
      </c>
      <c r="E130" s="6" t="s">
        <v>6</v>
      </c>
      <c r="G130">
        <v>128</v>
      </c>
      <c r="H130" s="5">
        <v>105</v>
      </c>
      <c r="I130" s="1" t="s">
        <v>1034</v>
      </c>
      <c r="J130" s="1" t="s">
        <v>1026</v>
      </c>
      <c r="K130" s="1"/>
      <c r="L130" s="1" t="str">
        <f t="shared" si="16"/>
        <v>TRAVEL AGENT - 105</v>
      </c>
      <c r="M130" s="1"/>
      <c r="N130" s="24"/>
      <c r="O130" s="1"/>
      <c r="AD130" s="5">
        <f t="shared" si="10"/>
        <v>128</v>
      </c>
      <c r="AE130" s="97">
        <f t="shared" si="11"/>
        <v>12700</v>
      </c>
      <c r="AF130" s="2"/>
      <c r="AG130" s="2"/>
      <c r="AH130" s="2"/>
      <c r="AI130" s="6"/>
      <c r="AL130" s="5">
        <f t="shared" si="12"/>
        <v>128</v>
      </c>
      <c r="AM130" s="97">
        <f t="shared" si="13"/>
        <v>17600</v>
      </c>
      <c r="AN130" s="2"/>
      <c r="AO130" s="2"/>
    </row>
    <row r="131" spans="1:41" ht="13.5">
      <c r="A131" s="5">
        <f t="shared" si="9"/>
        <v>129</v>
      </c>
      <c r="B131" s="111" t="s">
        <v>153</v>
      </c>
      <c r="C131" s="2" t="s">
        <v>11</v>
      </c>
      <c r="D131" s="2" t="s">
        <v>12</v>
      </c>
      <c r="E131" s="6" t="s">
        <v>6</v>
      </c>
      <c r="G131">
        <v>129</v>
      </c>
      <c r="H131" s="5">
        <v>57</v>
      </c>
      <c r="I131" s="1" t="s">
        <v>1098</v>
      </c>
      <c r="J131" s="1" t="s">
        <v>1030</v>
      </c>
      <c r="K131" s="1" t="s">
        <v>1027</v>
      </c>
      <c r="L131" s="1" t="str">
        <f t="shared" si="16"/>
        <v>TROPHY SALES - 57</v>
      </c>
      <c r="M131" s="1"/>
      <c r="N131" s="24"/>
      <c r="O131" s="1"/>
      <c r="AD131" s="5">
        <f t="shared" si="10"/>
        <v>129</v>
      </c>
      <c r="AE131" s="97">
        <f t="shared" si="11"/>
        <v>12800</v>
      </c>
      <c r="AF131" s="2"/>
      <c r="AG131" s="2"/>
      <c r="AH131" s="2"/>
      <c r="AI131" s="6"/>
      <c r="AL131" s="5">
        <f t="shared" si="12"/>
        <v>129</v>
      </c>
      <c r="AM131" s="97">
        <f t="shared" si="13"/>
        <v>17700</v>
      </c>
      <c r="AN131" s="2"/>
      <c r="AO131" s="2"/>
    </row>
    <row r="132" spans="1:41" ht="13.5">
      <c r="A132" s="5">
        <f aca="true" t="shared" si="17" ref="A132:A195">A131+1</f>
        <v>130</v>
      </c>
      <c r="B132" s="111" t="s">
        <v>154</v>
      </c>
      <c r="C132" s="2" t="s">
        <v>11</v>
      </c>
      <c r="D132" s="2" t="s">
        <v>12</v>
      </c>
      <c r="E132" s="6" t="s">
        <v>6</v>
      </c>
      <c r="G132">
        <v>130</v>
      </c>
      <c r="H132" s="5">
        <v>99</v>
      </c>
      <c r="I132" s="1" t="s">
        <v>1143</v>
      </c>
      <c r="J132" s="1" t="s">
        <v>1031</v>
      </c>
      <c r="K132" s="1" t="s">
        <v>1027</v>
      </c>
      <c r="L132" s="1" t="str">
        <f t="shared" si="16"/>
        <v>TV/VCR REPAIR - 99</v>
      </c>
      <c r="M132" s="1"/>
      <c r="N132" s="24"/>
      <c r="O132" s="1"/>
      <c r="AD132" s="5">
        <f t="shared" si="10"/>
        <v>130</v>
      </c>
      <c r="AE132" s="97">
        <f t="shared" si="11"/>
        <v>12900</v>
      </c>
      <c r="AF132" s="2"/>
      <c r="AG132" s="2"/>
      <c r="AH132" s="2"/>
      <c r="AI132" s="6"/>
      <c r="AL132" s="5">
        <f t="shared" si="12"/>
        <v>130</v>
      </c>
      <c r="AM132" s="97">
        <f t="shared" si="13"/>
        <v>17800</v>
      </c>
      <c r="AN132" s="2"/>
      <c r="AO132" s="2"/>
    </row>
    <row r="133" spans="1:41" ht="13.5">
      <c r="A133" s="5">
        <f t="shared" si="17"/>
        <v>131</v>
      </c>
      <c r="B133" s="111" t="s">
        <v>155</v>
      </c>
      <c r="C133" s="2" t="s">
        <v>11</v>
      </c>
      <c r="D133" s="2" t="s">
        <v>12</v>
      </c>
      <c r="E133" s="6" t="s">
        <v>6</v>
      </c>
      <c r="G133">
        <v>131</v>
      </c>
      <c r="H133" s="5">
        <v>100</v>
      </c>
      <c r="I133" s="1" t="s">
        <v>1029</v>
      </c>
      <c r="J133" s="1" t="s">
        <v>1030</v>
      </c>
      <c r="K133" s="1" t="s">
        <v>1027</v>
      </c>
      <c r="L133" s="1" t="str">
        <f t="shared" si="16"/>
        <v>UPHOLSTERER - 100</v>
      </c>
      <c r="M133" s="1"/>
      <c r="N133" s="24"/>
      <c r="O133" s="1"/>
      <c r="AD133" s="5">
        <f aca="true" t="shared" si="18" ref="AD133:AD196">AD132+1</f>
        <v>131</v>
      </c>
      <c r="AE133" s="97">
        <f aca="true" t="shared" si="19" ref="AE133:AE196">AE132+100</f>
        <v>13000</v>
      </c>
      <c r="AF133" s="2"/>
      <c r="AG133" s="2"/>
      <c r="AH133" s="2"/>
      <c r="AI133" s="6"/>
      <c r="AL133" s="5">
        <f aca="true" t="shared" si="20" ref="AL133:AL196">AL132+1</f>
        <v>131</v>
      </c>
      <c r="AM133" s="97">
        <f t="shared" si="13"/>
        <v>17900</v>
      </c>
      <c r="AN133" s="2"/>
      <c r="AO133" s="2"/>
    </row>
    <row r="134" spans="1:41" ht="13.5">
      <c r="A134" s="5">
        <f t="shared" si="17"/>
        <v>132</v>
      </c>
      <c r="B134" s="111" t="s">
        <v>156</v>
      </c>
      <c r="C134" s="2" t="s">
        <v>157</v>
      </c>
      <c r="D134" s="2" t="s">
        <v>1198</v>
      </c>
      <c r="E134" s="6" t="s">
        <v>9</v>
      </c>
      <c r="G134">
        <v>132</v>
      </c>
      <c r="H134" s="5">
        <v>88</v>
      </c>
      <c r="I134" s="1" t="s">
        <v>1132</v>
      </c>
      <c r="J134" s="1" t="s">
        <v>1030</v>
      </c>
      <c r="K134" s="1" t="s">
        <v>1027</v>
      </c>
      <c r="L134" s="1" t="str">
        <f t="shared" si="16"/>
        <v>VIDEO &amp; MUSIC SALES/RENTAL - 88</v>
      </c>
      <c r="M134" s="1"/>
      <c r="N134" s="24"/>
      <c r="O134" s="1"/>
      <c r="AD134" s="5">
        <f t="shared" si="18"/>
        <v>132</v>
      </c>
      <c r="AE134" s="97">
        <f t="shared" si="19"/>
        <v>13100</v>
      </c>
      <c r="AF134" s="2"/>
      <c r="AG134" s="2"/>
      <c r="AH134" s="2"/>
      <c r="AI134" s="6"/>
      <c r="AL134" s="5">
        <f t="shared" si="20"/>
        <v>132</v>
      </c>
      <c r="AM134" s="97">
        <f aca="true" t="shared" si="21" ref="AM134:AM197">IF(AM133="","",IF(99999-$AG$2&lt;AM133,"",AM133+100))</f>
        <v>18000</v>
      </c>
      <c r="AN134" s="2"/>
      <c r="AO134" s="2"/>
    </row>
    <row r="135" spans="1:41" ht="13.5">
      <c r="A135" s="5">
        <f t="shared" si="17"/>
        <v>133</v>
      </c>
      <c r="B135" s="111" t="s">
        <v>158</v>
      </c>
      <c r="C135" s="2" t="s">
        <v>157</v>
      </c>
      <c r="D135" s="2" t="s">
        <v>1198</v>
      </c>
      <c r="E135" s="6" t="s">
        <v>6</v>
      </c>
      <c r="G135">
        <v>133</v>
      </c>
      <c r="H135" s="5">
        <v>58</v>
      </c>
      <c r="I135" s="1" t="s">
        <v>1099</v>
      </c>
      <c r="J135" s="1" t="s">
        <v>1030</v>
      </c>
      <c r="K135" s="1" t="s">
        <v>1027</v>
      </c>
      <c r="L135" s="1" t="str">
        <f t="shared" si="16"/>
        <v>VIDEOTAPING, DUBBING, EDITING - 58</v>
      </c>
      <c r="M135" s="1"/>
      <c r="N135" s="24"/>
      <c r="O135" s="1"/>
      <c r="AD135" s="5">
        <f t="shared" si="18"/>
        <v>133</v>
      </c>
      <c r="AE135" s="97">
        <f t="shared" si="19"/>
        <v>13200</v>
      </c>
      <c r="AF135" s="2"/>
      <c r="AG135" s="2"/>
      <c r="AH135" s="2"/>
      <c r="AI135" s="6"/>
      <c r="AL135" s="5">
        <f t="shared" si="20"/>
        <v>133</v>
      </c>
      <c r="AM135" s="97">
        <f t="shared" si="21"/>
        <v>18100</v>
      </c>
      <c r="AN135" s="2"/>
      <c r="AO135" s="2"/>
    </row>
    <row r="136" spans="1:41" ht="13.5">
      <c r="A136" s="5">
        <f t="shared" si="17"/>
        <v>134</v>
      </c>
      <c r="B136" s="111" t="s">
        <v>159</v>
      </c>
      <c r="C136" s="2" t="s">
        <v>157</v>
      </c>
      <c r="D136" s="2" t="s">
        <v>1198</v>
      </c>
      <c r="E136" s="6" t="s">
        <v>9</v>
      </c>
      <c r="G136">
        <v>134</v>
      </c>
      <c r="H136" s="146">
        <v>129</v>
      </c>
      <c r="I136" s="1" t="s">
        <v>1209</v>
      </c>
      <c r="J136" s="1" t="s">
        <v>1030</v>
      </c>
      <c r="K136" s="1"/>
      <c r="L136" s="1" t="str">
        <f t="shared" si="16"/>
        <v>VINYL/LEATHER REPAIR - 129</v>
      </c>
      <c r="M136" s="1"/>
      <c r="N136" s="24"/>
      <c r="O136" s="1"/>
      <c r="AD136" s="5">
        <f t="shared" si="18"/>
        <v>134</v>
      </c>
      <c r="AE136" s="97">
        <f t="shared" si="19"/>
        <v>13300</v>
      </c>
      <c r="AF136" s="2"/>
      <c r="AG136" s="2"/>
      <c r="AH136" s="2"/>
      <c r="AI136" s="6"/>
      <c r="AL136" s="5">
        <f t="shared" si="20"/>
        <v>134</v>
      </c>
      <c r="AM136" s="97">
        <f t="shared" si="21"/>
        <v>18200</v>
      </c>
      <c r="AN136" s="2"/>
      <c r="AO136" s="2"/>
    </row>
    <row r="137" spans="1:41" ht="13.5">
      <c r="A137" s="5">
        <f t="shared" si="17"/>
        <v>135</v>
      </c>
      <c r="B137" s="111" t="s">
        <v>160</v>
      </c>
      <c r="C137" s="2" t="s">
        <v>157</v>
      </c>
      <c r="D137" s="2" t="s">
        <v>1198</v>
      </c>
      <c r="E137" s="6" t="s">
        <v>9</v>
      </c>
      <c r="G137">
        <v>135</v>
      </c>
      <c r="H137" s="146">
        <v>149</v>
      </c>
      <c r="I137" s="1" t="s">
        <v>1265</v>
      </c>
      <c r="J137" s="1" t="s">
        <v>1030</v>
      </c>
      <c r="K137" s="1"/>
      <c r="L137" s="1" t="str">
        <f t="shared" si="16"/>
        <v>VINYL LETTERING - 149</v>
      </c>
      <c r="M137" s="1"/>
      <c r="N137" s="24"/>
      <c r="O137" s="1"/>
      <c r="AD137" s="5">
        <f t="shared" si="18"/>
        <v>135</v>
      </c>
      <c r="AE137" s="97">
        <f t="shared" si="19"/>
        <v>13400</v>
      </c>
      <c r="AF137" s="2"/>
      <c r="AG137" s="2"/>
      <c r="AH137" s="2"/>
      <c r="AI137" s="6"/>
      <c r="AL137" s="5">
        <f t="shared" si="20"/>
        <v>135</v>
      </c>
      <c r="AM137" s="97">
        <f t="shared" si="21"/>
        <v>18300</v>
      </c>
      <c r="AN137" s="2"/>
      <c r="AO137" s="2"/>
    </row>
    <row r="138" spans="1:41" ht="13.5">
      <c r="A138" s="5">
        <f t="shared" si="17"/>
        <v>136</v>
      </c>
      <c r="B138" s="111" t="s">
        <v>161</v>
      </c>
      <c r="C138" s="2" t="s">
        <v>157</v>
      </c>
      <c r="D138" s="2" t="s">
        <v>1198</v>
      </c>
      <c r="E138" s="6" t="s">
        <v>9</v>
      </c>
      <c r="G138">
        <v>136</v>
      </c>
      <c r="H138" s="5">
        <v>121</v>
      </c>
      <c r="I138" s="1" t="s">
        <v>1051</v>
      </c>
      <c r="J138" s="1" t="s">
        <v>1026</v>
      </c>
      <c r="K138" s="1" t="s">
        <v>1027</v>
      </c>
      <c r="L138" s="1" t="str">
        <f t="shared" si="16"/>
        <v>WEBSITE DESIGNER - 121</v>
      </c>
      <c r="M138" s="1"/>
      <c r="N138" s="24"/>
      <c r="O138" s="1"/>
      <c r="AD138" s="5">
        <f t="shared" si="18"/>
        <v>136</v>
      </c>
      <c r="AE138" s="97">
        <f t="shared" si="19"/>
        <v>13500</v>
      </c>
      <c r="AF138" s="2"/>
      <c r="AG138" s="2"/>
      <c r="AH138" s="2"/>
      <c r="AI138" s="6"/>
      <c r="AL138" s="5">
        <f t="shared" si="20"/>
        <v>136</v>
      </c>
      <c r="AM138" s="97">
        <f t="shared" si="21"/>
        <v>18400</v>
      </c>
      <c r="AN138" s="2"/>
      <c r="AO138" s="2"/>
    </row>
    <row r="139" spans="1:41" ht="13.5">
      <c r="A139" s="5">
        <f t="shared" si="17"/>
        <v>137</v>
      </c>
      <c r="B139" s="111" t="s">
        <v>162</v>
      </c>
      <c r="C139" s="2" t="s">
        <v>157</v>
      </c>
      <c r="D139" s="2" t="s">
        <v>1198</v>
      </c>
      <c r="E139" s="6" t="s">
        <v>9</v>
      </c>
      <c r="G139">
        <v>137</v>
      </c>
      <c r="H139" s="5">
        <v>89</v>
      </c>
      <c r="I139" s="1" t="s">
        <v>1133</v>
      </c>
      <c r="J139" s="1" t="s">
        <v>1026</v>
      </c>
      <c r="K139" s="1" t="s">
        <v>1027</v>
      </c>
      <c r="L139" s="1" t="str">
        <f t="shared" si="16"/>
        <v>WEDDING &amp; PARTY PLANNERS - 89</v>
      </c>
      <c r="M139" s="1"/>
      <c r="N139" s="24"/>
      <c r="O139" s="1"/>
      <c r="AD139" s="5">
        <f t="shared" si="18"/>
        <v>137</v>
      </c>
      <c r="AE139" s="97">
        <f t="shared" si="19"/>
        <v>13600</v>
      </c>
      <c r="AF139" s="2"/>
      <c r="AG139" s="2"/>
      <c r="AH139" s="2"/>
      <c r="AI139" s="6"/>
      <c r="AL139" s="5">
        <f t="shared" si="20"/>
        <v>137</v>
      </c>
      <c r="AM139" s="97">
        <f t="shared" si="21"/>
        <v>18500</v>
      </c>
      <c r="AN139" s="2"/>
      <c r="AO139" s="2"/>
    </row>
    <row r="140" spans="1:41" ht="13.5">
      <c r="A140" s="5">
        <f t="shared" si="17"/>
        <v>138</v>
      </c>
      <c r="B140" s="111" t="s">
        <v>163</v>
      </c>
      <c r="C140" s="2" t="s">
        <v>157</v>
      </c>
      <c r="D140" s="2" t="s">
        <v>1198</v>
      </c>
      <c r="E140" s="6" t="s">
        <v>9</v>
      </c>
      <c r="G140">
        <v>138</v>
      </c>
      <c r="H140" s="5">
        <v>59</v>
      </c>
      <c r="I140" s="1" t="s">
        <v>1100</v>
      </c>
      <c r="J140" s="1" t="s">
        <v>1031</v>
      </c>
      <c r="K140" s="1" t="s">
        <v>1027</v>
      </c>
      <c r="L140" s="1" t="str">
        <f t="shared" si="16"/>
        <v>WEDDING CAKE AND/OR COOKIE SALES - 59</v>
      </c>
      <c r="M140" s="1"/>
      <c r="N140" s="24"/>
      <c r="O140" s="1"/>
      <c r="AD140" s="5">
        <f t="shared" si="18"/>
        <v>138</v>
      </c>
      <c r="AE140" s="97">
        <f t="shared" si="19"/>
        <v>13700</v>
      </c>
      <c r="AF140" s="2"/>
      <c r="AG140" s="2"/>
      <c r="AH140" s="2"/>
      <c r="AI140" s="6"/>
      <c r="AL140" s="5">
        <f t="shared" si="20"/>
        <v>138</v>
      </c>
      <c r="AM140" s="97">
        <f t="shared" si="21"/>
        <v>18600</v>
      </c>
      <c r="AN140" s="2"/>
      <c r="AO140" s="2"/>
    </row>
    <row r="141" spans="1:41" ht="13.5">
      <c r="A141" s="5">
        <f t="shared" si="17"/>
        <v>139</v>
      </c>
      <c r="B141" s="111" t="s">
        <v>164</v>
      </c>
      <c r="C141" s="2" t="s">
        <v>157</v>
      </c>
      <c r="D141" s="2" t="s">
        <v>1198</v>
      </c>
      <c r="E141" s="6" t="s">
        <v>9</v>
      </c>
      <c r="G141">
        <v>139</v>
      </c>
      <c r="H141" s="5">
        <v>90</v>
      </c>
      <c r="I141" s="1" t="s">
        <v>1135</v>
      </c>
      <c r="J141" s="1" t="s">
        <v>1030</v>
      </c>
      <c r="K141" s="1" t="s">
        <v>1027</v>
      </c>
      <c r="L141" s="1" t="str">
        <f t="shared" si="16"/>
        <v>WINDSHIELD REPAIR - 90</v>
      </c>
      <c r="M141" s="1"/>
      <c r="N141" s="24"/>
      <c r="O141" s="1"/>
      <c r="AD141" s="5">
        <f t="shared" si="18"/>
        <v>139</v>
      </c>
      <c r="AE141" s="97">
        <f t="shared" si="19"/>
        <v>13800</v>
      </c>
      <c r="AF141" s="2"/>
      <c r="AG141" s="2"/>
      <c r="AH141" s="2"/>
      <c r="AI141" s="6"/>
      <c r="AL141" s="5">
        <f t="shared" si="20"/>
        <v>139</v>
      </c>
      <c r="AM141" s="97">
        <f t="shared" si="21"/>
        <v>18700</v>
      </c>
      <c r="AN141" s="2"/>
      <c r="AO141" s="2"/>
    </row>
    <row r="142" spans="1:41" ht="13.5">
      <c r="A142" s="5">
        <f t="shared" si="17"/>
        <v>140</v>
      </c>
      <c r="B142" s="111" t="s">
        <v>165</v>
      </c>
      <c r="C142" s="2" t="s">
        <v>157</v>
      </c>
      <c r="D142" s="2" t="s">
        <v>1198</v>
      </c>
      <c r="E142" s="6" t="s">
        <v>9</v>
      </c>
      <c r="G142">
        <v>140</v>
      </c>
      <c r="H142" s="5">
        <v>60</v>
      </c>
      <c r="I142" s="1" t="s">
        <v>1102</v>
      </c>
      <c r="J142" s="1" t="s">
        <v>1030</v>
      </c>
      <c r="K142" s="1" t="s">
        <v>1027</v>
      </c>
      <c r="L142" s="1" t="str">
        <f t="shared" si="16"/>
        <v>WOOD PRODUCTS EXCLUDING TOYS AND FURNITURE MANUFACTURING - 60</v>
      </c>
      <c r="M142" s="1"/>
      <c r="N142" s="24"/>
      <c r="O142" s="1"/>
      <c r="AD142" s="5">
        <f t="shared" si="18"/>
        <v>140</v>
      </c>
      <c r="AE142" s="97">
        <f t="shared" si="19"/>
        <v>13900</v>
      </c>
      <c r="AF142" s="2"/>
      <c r="AG142" s="2"/>
      <c r="AH142" s="2"/>
      <c r="AI142" s="6"/>
      <c r="AL142" s="5">
        <f t="shared" si="20"/>
        <v>140</v>
      </c>
      <c r="AM142" s="97">
        <f t="shared" si="21"/>
        <v>18800</v>
      </c>
      <c r="AN142" s="2"/>
      <c r="AO142" s="2"/>
    </row>
    <row r="143" spans="1:41" ht="13.5">
      <c r="A143" s="5">
        <f t="shared" si="17"/>
        <v>141</v>
      </c>
      <c r="B143" s="111" t="s">
        <v>166</v>
      </c>
      <c r="C143" s="2" t="s">
        <v>157</v>
      </c>
      <c r="D143" s="2" t="s">
        <v>1198</v>
      </c>
      <c r="E143" s="6" t="s">
        <v>9</v>
      </c>
      <c r="G143">
        <v>141</v>
      </c>
      <c r="H143" s="5">
        <v>61</v>
      </c>
      <c r="I143" s="1" t="s">
        <v>1103</v>
      </c>
      <c r="J143" s="1" t="s">
        <v>1026</v>
      </c>
      <c r="K143" s="1" t="s">
        <v>1027</v>
      </c>
      <c r="L143" s="1" t="str">
        <f t="shared" si="16"/>
        <v>WORD PROCESSING - 61</v>
      </c>
      <c r="M143" s="1"/>
      <c r="N143" s="24"/>
      <c r="O143" s="1"/>
      <c r="AD143" s="5">
        <f t="shared" si="18"/>
        <v>141</v>
      </c>
      <c r="AE143" s="97">
        <f t="shared" si="19"/>
        <v>14000</v>
      </c>
      <c r="AF143" s="2"/>
      <c r="AG143" s="2"/>
      <c r="AH143" s="2"/>
      <c r="AI143" s="6"/>
      <c r="AL143" s="5">
        <f t="shared" si="20"/>
        <v>141</v>
      </c>
      <c r="AM143" s="97">
        <f t="shared" si="21"/>
        <v>18900</v>
      </c>
      <c r="AN143" s="2"/>
      <c r="AO143" s="2"/>
    </row>
    <row r="144" spans="1:41" ht="13.5">
      <c r="A144" s="5">
        <f t="shared" si="17"/>
        <v>142</v>
      </c>
      <c r="B144" s="111" t="s">
        <v>167</v>
      </c>
      <c r="C144" s="2" t="s">
        <v>157</v>
      </c>
      <c r="D144" s="2" t="s">
        <v>1198</v>
      </c>
      <c r="E144" s="6" t="s">
        <v>9</v>
      </c>
      <c r="G144">
        <v>142</v>
      </c>
      <c r="H144" s="5">
        <v>138</v>
      </c>
      <c r="I144" s="2" t="s">
        <v>1225</v>
      </c>
      <c r="J144" s="2" t="s">
        <v>1031</v>
      </c>
      <c r="K144" s="1"/>
      <c r="L144" s="1" t="str">
        <f t="shared" si="16"/>
        <v>WOODEN FURNITURE CRAFTERS - 138</v>
      </c>
      <c r="M144" s="1"/>
      <c r="N144" s="24"/>
      <c r="O144" s="1"/>
      <c r="AD144" s="5">
        <f t="shared" si="18"/>
        <v>142</v>
      </c>
      <c r="AE144" s="97">
        <f t="shared" si="19"/>
        <v>14100</v>
      </c>
      <c r="AF144" s="2"/>
      <c r="AG144" s="2"/>
      <c r="AH144" s="2"/>
      <c r="AI144" s="6"/>
      <c r="AL144" s="5">
        <f t="shared" si="20"/>
        <v>142</v>
      </c>
      <c r="AM144" s="97">
        <f t="shared" si="21"/>
        <v>19000</v>
      </c>
      <c r="AN144" s="2"/>
      <c r="AO144" s="2"/>
    </row>
    <row r="145" spans="1:41" ht="14.25" thickBot="1">
      <c r="A145" s="5">
        <f t="shared" si="17"/>
        <v>143</v>
      </c>
      <c r="B145" s="111" t="s">
        <v>168</v>
      </c>
      <c r="C145" s="2" t="s">
        <v>157</v>
      </c>
      <c r="D145" s="2" t="s">
        <v>1198</v>
      </c>
      <c r="E145" s="6" t="s">
        <v>9</v>
      </c>
      <c r="G145">
        <v>143</v>
      </c>
      <c r="H145" s="7">
        <v>62</v>
      </c>
      <c r="I145" s="17" t="s">
        <v>1104</v>
      </c>
      <c r="J145" s="178" t="str">
        <f>IF('IBP Rater'!$G$7="NY","B","A")</f>
        <v>A</v>
      </c>
      <c r="K145" s="17" t="s">
        <v>1027</v>
      </c>
      <c r="L145" s="17" t="str">
        <f t="shared" si="16"/>
        <v>WRITERS/AUTHORS - 62</v>
      </c>
      <c r="M145" s="17"/>
      <c r="N145" s="25"/>
      <c r="AD145" s="5">
        <f t="shared" si="18"/>
        <v>143</v>
      </c>
      <c r="AE145" s="97">
        <f t="shared" si="19"/>
        <v>14200</v>
      </c>
      <c r="AF145" s="2"/>
      <c r="AG145" s="2"/>
      <c r="AH145" s="2"/>
      <c r="AI145" s="6"/>
      <c r="AL145" s="5">
        <f t="shared" si="20"/>
        <v>143</v>
      </c>
      <c r="AM145" s="97">
        <f t="shared" si="21"/>
        <v>19100</v>
      </c>
      <c r="AN145" s="2"/>
      <c r="AO145" s="2"/>
    </row>
    <row r="146" spans="1:41" ht="13.5">
      <c r="A146" s="5">
        <f t="shared" si="17"/>
        <v>144</v>
      </c>
      <c r="B146" s="111" t="s">
        <v>169</v>
      </c>
      <c r="C146" s="2" t="s">
        <v>157</v>
      </c>
      <c r="D146" s="2" t="s">
        <v>1198</v>
      </c>
      <c r="E146" s="6" t="s">
        <v>9</v>
      </c>
      <c r="H146" s="1"/>
      <c r="I146" s="1"/>
      <c r="J146" s="177"/>
      <c r="K146" s="1"/>
      <c r="L146" s="1"/>
      <c r="M146" s="1"/>
      <c r="N146" s="1"/>
      <c r="AD146" s="5">
        <f t="shared" si="18"/>
        <v>144</v>
      </c>
      <c r="AE146" s="97">
        <f t="shared" si="19"/>
        <v>14300</v>
      </c>
      <c r="AF146" s="2"/>
      <c r="AG146" s="2"/>
      <c r="AH146" s="2"/>
      <c r="AI146" s="6"/>
      <c r="AL146" s="5">
        <f t="shared" si="20"/>
        <v>144</v>
      </c>
      <c r="AM146" s="97">
        <f t="shared" si="21"/>
        <v>19200</v>
      </c>
      <c r="AN146" s="2"/>
      <c r="AO146" s="2"/>
    </row>
    <row r="147" spans="1:41" ht="13.5">
      <c r="A147" s="5">
        <f t="shared" si="17"/>
        <v>145</v>
      </c>
      <c r="B147" s="111" t="s">
        <v>170</v>
      </c>
      <c r="C147" s="2" t="s">
        <v>157</v>
      </c>
      <c r="D147" s="2" t="s">
        <v>1198</v>
      </c>
      <c r="E147" s="6" t="s">
        <v>9</v>
      </c>
      <c r="H147" s="1"/>
      <c r="I147" s="181"/>
      <c r="J147" s="177"/>
      <c r="K147" s="1"/>
      <c r="L147" s="1"/>
      <c r="M147" s="1"/>
      <c r="N147" s="1"/>
      <c r="AD147" s="5">
        <f t="shared" si="18"/>
        <v>145</v>
      </c>
      <c r="AE147" s="97">
        <f t="shared" si="19"/>
        <v>14400</v>
      </c>
      <c r="AF147" s="2"/>
      <c r="AG147" s="2"/>
      <c r="AH147" s="2"/>
      <c r="AI147" s="6"/>
      <c r="AL147" s="5">
        <f t="shared" si="20"/>
        <v>145</v>
      </c>
      <c r="AM147" s="97">
        <f t="shared" si="21"/>
        <v>19300</v>
      </c>
      <c r="AN147" s="2"/>
      <c r="AO147" s="2"/>
    </row>
    <row r="148" spans="1:41" ht="13.5">
      <c r="A148" s="5">
        <f t="shared" si="17"/>
        <v>146</v>
      </c>
      <c r="B148" s="111" t="s">
        <v>171</v>
      </c>
      <c r="C148" s="2" t="s">
        <v>157</v>
      </c>
      <c r="D148" s="2" t="s">
        <v>1198</v>
      </c>
      <c r="E148" s="6" t="s">
        <v>9</v>
      </c>
      <c r="H148" s="1"/>
      <c r="I148" s="1"/>
      <c r="J148" s="1"/>
      <c r="K148" s="1"/>
      <c r="L148" s="1"/>
      <c r="M148" s="1"/>
      <c r="N148" s="1"/>
      <c r="AD148" s="5">
        <f t="shared" si="18"/>
        <v>146</v>
      </c>
      <c r="AE148" s="97">
        <f t="shared" si="19"/>
        <v>14500</v>
      </c>
      <c r="AF148" s="2"/>
      <c r="AG148" s="2"/>
      <c r="AH148" s="2"/>
      <c r="AI148" s="6"/>
      <c r="AL148" s="5">
        <f t="shared" si="20"/>
        <v>146</v>
      </c>
      <c r="AM148" s="97">
        <f t="shared" si="21"/>
        <v>19400</v>
      </c>
      <c r="AN148" s="2"/>
      <c r="AO148" s="2"/>
    </row>
    <row r="149" spans="1:41" ht="13.5">
      <c r="A149" s="5">
        <f t="shared" si="17"/>
        <v>147</v>
      </c>
      <c r="B149" s="111" t="s">
        <v>172</v>
      </c>
      <c r="C149" s="2" t="s">
        <v>157</v>
      </c>
      <c r="D149" s="2" t="s">
        <v>1198</v>
      </c>
      <c r="E149" s="6" t="s">
        <v>9</v>
      </c>
      <c r="I149" s="1"/>
      <c r="J149" s="2"/>
      <c r="K149" s="180"/>
      <c r="L149" s="1"/>
      <c r="M149" s="1"/>
      <c r="N149" s="1"/>
      <c r="AD149" s="5">
        <f t="shared" si="18"/>
        <v>147</v>
      </c>
      <c r="AE149" s="97">
        <f t="shared" si="19"/>
        <v>14600</v>
      </c>
      <c r="AF149" s="2"/>
      <c r="AG149" s="2"/>
      <c r="AH149" s="2"/>
      <c r="AI149" s="6"/>
      <c r="AL149" s="5">
        <f t="shared" si="20"/>
        <v>147</v>
      </c>
      <c r="AM149" s="97">
        <f t="shared" si="21"/>
        <v>19500</v>
      </c>
      <c r="AN149" s="2"/>
      <c r="AO149" s="2"/>
    </row>
    <row r="150" spans="1:41" ht="13.5">
      <c r="A150" s="5">
        <f t="shared" si="17"/>
        <v>148</v>
      </c>
      <c r="B150" s="111" t="s">
        <v>173</v>
      </c>
      <c r="C150" s="2" t="s">
        <v>157</v>
      </c>
      <c r="D150" s="2" t="s">
        <v>1198</v>
      </c>
      <c r="E150" s="6" t="s">
        <v>9</v>
      </c>
      <c r="I150" s="2"/>
      <c r="J150" s="2"/>
      <c r="K150" s="180"/>
      <c r="AD150" s="5">
        <f t="shared" si="18"/>
        <v>148</v>
      </c>
      <c r="AE150" s="97">
        <f t="shared" si="19"/>
        <v>14700</v>
      </c>
      <c r="AF150" s="2"/>
      <c r="AG150" s="2"/>
      <c r="AH150" s="2"/>
      <c r="AI150" s="6"/>
      <c r="AL150" s="5">
        <f t="shared" si="20"/>
        <v>148</v>
      </c>
      <c r="AM150" s="97">
        <f t="shared" si="21"/>
        <v>19600</v>
      </c>
      <c r="AN150" s="2"/>
      <c r="AO150" s="2"/>
    </row>
    <row r="151" spans="1:41" ht="13.5">
      <c r="A151" s="5">
        <f t="shared" si="17"/>
        <v>149</v>
      </c>
      <c r="B151" s="111" t="s">
        <v>174</v>
      </c>
      <c r="C151" s="2" t="s">
        <v>157</v>
      </c>
      <c r="D151" s="2" t="s">
        <v>1198</v>
      </c>
      <c r="E151" s="6" t="s">
        <v>9</v>
      </c>
      <c r="I151" s="2"/>
      <c r="J151" s="2"/>
      <c r="K151" s="180"/>
      <c r="L151" s="1"/>
      <c r="M151" s="1"/>
      <c r="N151" s="1"/>
      <c r="AD151" s="5">
        <f t="shared" si="18"/>
        <v>149</v>
      </c>
      <c r="AE151" s="97">
        <f t="shared" si="19"/>
        <v>14800</v>
      </c>
      <c r="AF151" s="2"/>
      <c r="AG151" s="2"/>
      <c r="AH151" s="2"/>
      <c r="AI151" s="6"/>
      <c r="AL151" s="5">
        <f t="shared" si="20"/>
        <v>149</v>
      </c>
      <c r="AM151" s="97">
        <f t="shared" si="21"/>
        <v>19700</v>
      </c>
      <c r="AN151" s="2"/>
      <c r="AO151" s="2"/>
    </row>
    <row r="152" spans="1:41" ht="13.5">
      <c r="A152" s="5">
        <f t="shared" si="17"/>
        <v>150</v>
      </c>
      <c r="B152" s="111" t="s">
        <v>175</v>
      </c>
      <c r="C152" s="2" t="s">
        <v>157</v>
      </c>
      <c r="D152" s="2" t="s">
        <v>1198</v>
      </c>
      <c r="E152" s="6" t="s">
        <v>9</v>
      </c>
      <c r="I152" s="2"/>
      <c r="J152" s="2"/>
      <c r="K152" s="180"/>
      <c r="L152" s="1"/>
      <c r="M152" s="1"/>
      <c r="N152" s="1"/>
      <c r="AD152" s="5">
        <f t="shared" si="18"/>
        <v>150</v>
      </c>
      <c r="AE152" s="97">
        <f t="shared" si="19"/>
        <v>14900</v>
      </c>
      <c r="AF152" s="2"/>
      <c r="AG152" s="2"/>
      <c r="AH152" s="2"/>
      <c r="AI152" s="6"/>
      <c r="AL152" s="5">
        <f t="shared" si="20"/>
        <v>150</v>
      </c>
      <c r="AM152" s="97">
        <f t="shared" si="21"/>
        <v>19800</v>
      </c>
      <c r="AN152" s="2"/>
      <c r="AO152" s="2"/>
    </row>
    <row r="153" spans="1:41" ht="13.5">
      <c r="A153" s="5">
        <f t="shared" si="17"/>
        <v>151</v>
      </c>
      <c r="B153" s="111" t="s">
        <v>176</v>
      </c>
      <c r="C153" s="2" t="s">
        <v>157</v>
      </c>
      <c r="D153" s="2" t="s">
        <v>1198</v>
      </c>
      <c r="E153" s="6" t="s">
        <v>9</v>
      </c>
      <c r="I153" s="2"/>
      <c r="J153" s="2"/>
      <c r="K153" s="180"/>
      <c r="L153" s="1"/>
      <c r="M153" s="1"/>
      <c r="N153" s="1"/>
      <c r="AD153" s="5">
        <f t="shared" si="18"/>
        <v>151</v>
      </c>
      <c r="AE153" s="97">
        <f t="shared" si="19"/>
        <v>15000</v>
      </c>
      <c r="AF153" s="2"/>
      <c r="AG153" s="2"/>
      <c r="AH153" s="2"/>
      <c r="AI153" s="6"/>
      <c r="AL153" s="5">
        <f t="shared" si="20"/>
        <v>151</v>
      </c>
      <c r="AM153" s="97">
        <f t="shared" si="21"/>
        <v>19900</v>
      </c>
      <c r="AN153" s="2"/>
      <c r="AO153" s="2"/>
    </row>
    <row r="154" spans="1:41" ht="13.5">
      <c r="A154" s="5">
        <f t="shared" si="17"/>
        <v>152</v>
      </c>
      <c r="B154" s="111" t="s">
        <v>177</v>
      </c>
      <c r="C154" s="2" t="s">
        <v>157</v>
      </c>
      <c r="D154" s="2" t="s">
        <v>1198</v>
      </c>
      <c r="E154" s="6" t="s">
        <v>9</v>
      </c>
      <c r="I154" s="2"/>
      <c r="J154" s="2"/>
      <c r="K154" s="180"/>
      <c r="L154" s="1"/>
      <c r="M154" s="1"/>
      <c r="N154" s="1"/>
      <c r="AD154" s="5">
        <f t="shared" si="18"/>
        <v>152</v>
      </c>
      <c r="AE154" s="97">
        <f t="shared" si="19"/>
        <v>15100</v>
      </c>
      <c r="AF154" s="2"/>
      <c r="AG154" s="2"/>
      <c r="AH154" s="2"/>
      <c r="AI154" s="6"/>
      <c r="AL154" s="5">
        <f t="shared" si="20"/>
        <v>152</v>
      </c>
      <c r="AM154" s="97">
        <f t="shared" si="21"/>
        <v>20000</v>
      </c>
      <c r="AN154" s="2"/>
      <c r="AO154" s="2"/>
    </row>
    <row r="155" spans="1:41" ht="13.5">
      <c r="A155" s="5">
        <f t="shared" si="17"/>
        <v>153</v>
      </c>
      <c r="B155" s="111" t="s">
        <v>178</v>
      </c>
      <c r="C155" s="2" t="s">
        <v>157</v>
      </c>
      <c r="D155" s="2" t="s">
        <v>1198</v>
      </c>
      <c r="E155" s="6" t="s">
        <v>9</v>
      </c>
      <c r="I155" s="2"/>
      <c r="J155" s="2"/>
      <c r="K155" s="180"/>
      <c r="L155" s="1"/>
      <c r="M155" s="1"/>
      <c r="N155" s="1"/>
      <c r="AD155" s="5">
        <f t="shared" si="18"/>
        <v>153</v>
      </c>
      <c r="AE155" s="97">
        <f t="shared" si="19"/>
        <v>15200</v>
      </c>
      <c r="AF155" s="2"/>
      <c r="AG155" s="2"/>
      <c r="AH155" s="2"/>
      <c r="AI155" s="6"/>
      <c r="AL155" s="5">
        <f t="shared" si="20"/>
        <v>153</v>
      </c>
      <c r="AM155" s="97">
        <f t="shared" si="21"/>
        <v>20100</v>
      </c>
      <c r="AN155" s="2"/>
      <c r="AO155" s="2"/>
    </row>
    <row r="156" spans="1:41" ht="13.5">
      <c r="A156" s="5">
        <f t="shared" si="17"/>
        <v>154</v>
      </c>
      <c r="B156" s="111" t="s">
        <v>179</v>
      </c>
      <c r="C156" s="2" t="s">
        <v>157</v>
      </c>
      <c r="D156" s="2" t="s">
        <v>1198</v>
      </c>
      <c r="E156" s="6" t="s">
        <v>9</v>
      </c>
      <c r="I156" s="2"/>
      <c r="J156" s="2"/>
      <c r="K156" s="180"/>
      <c r="L156" s="1"/>
      <c r="M156" s="1"/>
      <c r="N156" s="1"/>
      <c r="AD156" s="5">
        <f t="shared" si="18"/>
        <v>154</v>
      </c>
      <c r="AE156" s="97">
        <f t="shared" si="19"/>
        <v>15300</v>
      </c>
      <c r="AF156" s="2"/>
      <c r="AG156" s="2"/>
      <c r="AH156" s="2"/>
      <c r="AI156" s="6"/>
      <c r="AL156" s="5">
        <f t="shared" si="20"/>
        <v>154</v>
      </c>
      <c r="AM156" s="97">
        <f t="shared" si="21"/>
        <v>20200</v>
      </c>
      <c r="AN156" s="2"/>
      <c r="AO156" s="2"/>
    </row>
    <row r="157" spans="1:41" ht="13.5">
      <c r="A157" s="5">
        <f t="shared" si="17"/>
        <v>155</v>
      </c>
      <c r="B157" s="111" t="s">
        <v>180</v>
      </c>
      <c r="C157" s="2" t="s">
        <v>157</v>
      </c>
      <c r="D157" s="2" t="s">
        <v>1198</v>
      </c>
      <c r="E157" s="6" t="s">
        <v>9</v>
      </c>
      <c r="I157" s="2"/>
      <c r="J157" s="2"/>
      <c r="K157" s="180"/>
      <c r="L157" s="1"/>
      <c r="M157" s="1"/>
      <c r="N157" s="1"/>
      <c r="AD157" s="5">
        <f t="shared" si="18"/>
        <v>155</v>
      </c>
      <c r="AE157" s="97">
        <f t="shared" si="19"/>
        <v>15400</v>
      </c>
      <c r="AF157" s="2"/>
      <c r="AG157" s="2"/>
      <c r="AH157" s="2"/>
      <c r="AI157" s="6"/>
      <c r="AL157" s="5">
        <f t="shared" si="20"/>
        <v>155</v>
      </c>
      <c r="AM157" s="97">
        <f t="shared" si="21"/>
        <v>20300</v>
      </c>
      <c r="AN157" s="2"/>
      <c r="AO157" s="2"/>
    </row>
    <row r="158" spans="1:41" ht="13.5">
      <c r="A158" s="5">
        <f t="shared" si="17"/>
        <v>156</v>
      </c>
      <c r="B158" s="111" t="s">
        <v>181</v>
      </c>
      <c r="C158" s="2" t="s">
        <v>157</v>
      </c>
      <c r="D158" s="2" t="s">
        <v>1198</v>
      </c>
      <c r="E158" s="6" t="s">
        <v>9</v>
      </c>
      <c r="I158" s="2"/>
      <c r="J158" s="2"/>
      <c r="K158" s="180"/>
      <c r="L158" s="1"/>
      <c r="M158" s="1"/>
      <c r="N158" s="1"/>
      <c r="AD158" s="5">
        <f t="shared" si="18"/>
        <v>156</v>
      </c>
      <c r="AE158" s="97">
        <f t="shared" si="19"/>
        <v>15500</v>
      </c>
      <c r="AF158" s="2"/>
      <c r="AG158" s="2"/>
      <c r="AH158" s="2"/>
      <c r="AI158" s="6"/>
      <c r="AL158" s="5">
        <f t="shared" si="20"/>
        <v>156</v>
      </c>
      <c r="AM158" s="97">
        <f t="shared" si="21"/>
        <v>20400</v>
      </c>
      <c r="AN158" s="2"/>
      <c r="AO158" s="2"/>
    </row>
    <row r="159" spans="1:41" ht="13.5">
      <c r="A159" s="5">
        <f t="shared" si="17"/>
        <v>157</v>
      </c>
      <c r="B159" s="111" t="s">
        <v>182</v>
      </c>
      <c r="C159" s="2" t="s">
        <v>157</v>
      </c>
      <c r="D159" s="2" t="s">
        <v>1198</v>
      </c>
      <c r="E159" s="6" t="s">
        <v>9</v>
      </c>
      <c r="I159" s="1"/>
      <c r="J159" s="2"/>
      <c r="K159" s="180"/>
      <c r="L159" s="1"/>
      <c r="M159" s="1"/>
      <c r="N159" s="1"/>
      <c r="AD159" s="5">
        <f t="shared" si="18"/>
        <v>157</v>
      </c>
      <c r="AE159" s="97">
        <f t="shared" si="19"/>
        <v>15600</v>
      </c>
      <c r="AF159" s="2"/>
      <c r="AG159" s="2"/>
      <c r="AH159" s="2"/>
      <c r="AI159" s="6"/>
      <c r="AL159" s="5">
        <f t="shared" si="20"/>
        <v>157</v>
      </c>
      <c r="AM159" s="97">
        <f t="shared" si="21"/>
        <v>20500</v>
      </c>
      <c r="AN159" s="2"/>
      <c r="AO159" s="2"/>
    </row>
    <row r="160" spans="1:41" ht="13.5">
      <c r="A160" s="5">
        <f t="shared" si="17"/>
        <v>158</v>
      </c>
      <c r="B160" s="111" t="s">
        <v>183</v>
      </c>
      <c r="C160" s="2" t="s">
        <v>157</v>
      </c>
      <c r="D160" s="2" t="s">
        <v>1198</v>
      </c>
      <c r="E160" s="6" t="s">
        <v>9</v>
      </c>
      <c r="I160" s="1"/>
      <c r="J160" s="2"/>
      <c r="K160" s="180"/>
      <c r="L160" s="1"/>
      <c r="M160" s="1"/>
      <c r="N160" s="1"/>
      <c r="AD160" s="5">
        <f t="shared" si="18"/>
        <v>158</v>
      </c>
      <c r="AE160" s="97">
        <f t="shared" si="19"/>
        <v>15700</v>
      </c>
      <c r="AF160" s="2"/>
      <c r="AG160" s="2"/>
      <c r="AH160" s="2"/>
      <c r="AI160" s="6"/>
      <c r="AL160" s="5">
        <f t="shared" si="20"/>
        <v>158</v>
      </c>
      <c r="AM160" s="97">
        <f t="shared" si="21"/>
        <v>20600</v>
      </c>
      <c r="AN160" s="2"/>
      <c r="AO160" s="2"/>
    </row>
    <row r="161" spans="1:41" ht="13.5">
      <c r="A161" s="5">
        <f t="shared" si="17"/>
        <v>159</v>
      </c>
      <c r="B161" s="111" t="s">
        <v>184</v>
      </c>
      <c r="C161" s="2" t="s">
        <v>157</v>
      </c>
      <c r="D161" s="2" t="s">
        <v>1198</v>
      </c>
      <c r="E161" s="6" t="s">
        <v>9</v>
      </c>
      <c r="I161" s="1"/>
      <c r="J161" s="2"/>
      <c r="K161" s="180"/>
      <c r="L161" s="1"/>
      <c r="M161" s="1"/>
      <c r="N161" s="1"/>
      <c r="AD161" s="5">
        <f t="shared" si="18"/>
        <v>159</v>
      </c>
      <c r="AE161" s="97">
        <f t="shared" si="19"/>
        <v>15800</v>
      </c>
      <c r="AF161" s="2"/>
      <c r="AG161" s="2"/>
      <c r="AH161" s="2"/>
      <c r="AI161" s="6"/>
      <c r="AL161" s="5">
        <f t="shared" si="20"/>
        <v>159</v>
      </c>
      <c r="AM161" s="97">
        <f t="shared" si="21"/>
        <v>20700</v>
      </c>
      <c r="AN161" s="2"/>
      <c r="AO161" s="2"/>
    </row>
    <row r="162" spans="1:41" ht="13.5">
      <c r="A162" s="5">
        <f t="shared" si="17"/>
        <v>160</v>
      </c>
      <c r="B162" s="111" t="s">
        <v>185</v>
      </c>
      <c r="C162" s="2" t="s">
        <v>157</v>
      </c>
      <c r="D162" s="2" t="s">
        <v>1198</v>
      </c>
      <c r="E162" s="6" t="s">
        <v>9</v>
      </c>
      <c r="I162" s="1"/>
      <c r="J162" s="2"/>
      <c r="K162" s="180"/>
      <c r="L162" s="1"/>
      <c r="M162" s="1"/>
      <c r="N162" s="1"/>
      <c r="AD162" s="5">
        <f t="shared" si="18"/>
        <v>160</v>
      </c>
      <c r="AE162" s="97">
        <f t="shared" si="19"/>
        <v>15900</v>
      </c>
      <c r="AF162" s="2"/>
      <c r="AG162" s="2"/>
      <c r="AH162" s="2"/>
      <c r="AI162" s="6"/>
      <c r="AL162" s="5">
        <f t="shared" si="20"/>
        <v>160</v>
      </c>
      <c r="AM162" s="97">
        <f t="shared" si="21"/>
        <v>20800</v>
      </c>
      <c r="AN162" s="2"/>
      <c r="AO162" s="2"/>
    </row>
    <row r="163" spans="1:41" ht="13.5">
      <c r="A163" s="5">
        <f t="shared" si="17"/>
        <v>161</v>
      </c>
      <c r="B163" s="111" t="s">
        <v>186</v>
      </c>
      <c r="C163" s="2" t="s">
        <v>157</v>
      </c>
      <c r="D163" s="2" t="s">
        <v>1198</v>
      </c>
      <c r="E163" s="6" t="s">
        <v>9</v>
      </c>
      <c r="I163" s="1"/>
      <c r="J163" s="2"/>
      <c r="K163" s="180"/>
      <c r="L163" s="1"/>
      <c r="M163" s="1"/>
      <c r="N163" s="1"/>
      <c r="AD163" s="5">
        <f t="shared" si="18"/>
        <v>161</v>
      </c>
      <c r="AE163" s="97">
        <f t="shared" si="19"/>
        <v>16000</v>
      </c>
      <c r="AF163" s="2"/>
      <c r="AG163" s="2"/>
      <c r="AH163" s="2"/>
      <c r="AI163" s="6"/>
      <c r="AL163" s="5">
        <f t="shared" si="20"/>
        <v>161</v>
      </c>
      <c r="AM163" s="97">
        <f t="shared" si="21"/>
        <v>20900</v>
      </c>
      <c r="AN163" s="2"/>
      <c r="AO163" s="2"/>
    </row>
    <row r="164" spans="1:41" ht="13.5">
      <c r="A164" s="5">
        <f t="shared" si="17"/>
        <v>162</v>
      </c>
      <c r="B164" s="111" t="s">
        <v>187</v>
      </c>
      <c r="C164" s="2" t="s">
        <v>157</v>
      </c>
      <c r="D164" s="2" t="s">
        <v>1198</v>
      </c>
      <c r="E164" s="6" t="s">
        <v>9</v>
      </c>
      <c r="I164" s="1"/>
      <c r="J164" s="2"/>
      <c r="K164" s="180"/>
      <c r="L164" s="1"/>
      <c r="M164" s="1"/>
      <c r="N164" s="1"/>
      <c r="AD164" s="5">
        <f t="shared" si="18"/>
        <v>162</v>
      </c>
      <c r="AE164" s="97">
        <f t="shared" si="19"/>
        <v>16100</v>
      </c>
      <c r="AF164" s="2"/>
      <c r="AG164" s="2"/>
      <c r="AH164" s="2"/>
      <c r="AI164" s="6"/>
      <c r="AL164" s="5">
        <f t="shared" si="20"/>
        <v>162</v>
      </c>
      <c r="AM164" s="97">
        <f t="shared" si="21"/>
        <v>21000</v>
      </c>
      <c r="AN164" s="2"/>
      <c r="AO164" s="2"/>
    </row>
    <row r="165" spans="1:41" ht="13.5">
      <c r="A165" s="5">
        <f t="shared" si="17"/>
        <v>163</v>
      </c>
      <c r="B165" s="111" t="s">
        <v>188</v>
      </c>
      <c r="C165" s="2" t="s">
        <v>157</v>
      </c>
      <c r="D165" s="2" t="s">
        <v>1198</v>
      </c>
      <c r="E165" s="6" t="s">
        <v>9</v>
      </c>
      <c r="I165" s="1"/>
      <c r="J165" s="2"/>
      <c r="K165" s="180"/>
      <c r="L165" s="1"/>
      <c r="M165" s="1"/>
      <c r="N165" s="1"/>
      <c r="AD165" s="5">
        <f t="shared" si="18"/>
        <v>163</v>
      </c>
      <c r="AE165" s="97">
        <f t="shared" si="19"/>
        <v>16200</v>
      </c>
      <c r="AF165" s="2"/>
      <c r="AG165" s="2"/>
      <c r="AH165" s="2"/>
      <c r="AI165" s="6"/>
      <c r="AL165" s="5">
        <f t="shared" si="20"/>
        <v>163</v>
      </c>
      <c r="AM165" s="97">
        <f t="shared" si="21"/>
        <v>21100</v>
      </c>
      <c r="AN165" s="2"/>
      <c r="AO165" s="2"/>
    </row>
    <row r="166" spans="1:41" ht="13.5">
      <c r="A166" s="5">
        <f t="shared" si="17"/>
        <v>164</v>
      </c>
      <c r="B166" s="111" t="s">
        <v>189</v>
      </c>
      <c r="C166" s="2" t="s">
        <v>157</v>
      </c>
      <c r="D166" s="2" t="s">
        <v>1198</v>
      </c>
      <c r="E166" s="6" t="s">
        <v>9</v>
      </c>
      <c r="J166" s="2"/>
      <c r="K166" s="180"/>
      <c r="AD166" s="5">
        <f t="shared" si="18"/>
        <v>164</v>
      </c>
      <c r="AE166" s="97">
        <f t="shared" si="19"/>
        <v>16300</v>
      </c>
      <c r="AF166" s="2"/>
      <c r="AG166" s="2"/>
      <c r="AH166" s="2"/>
      <c r="AI166" s="6"/>
      <c r="AL166" s="5">
        <f t="shared" si="20"/>
        <v>164</v>
      </c>
      <c r="AM166" s="97">
        <f t="shared" si="21"/>
        <v>21200</v>
      </c>
      <c r="AN166" s="2"/>
      <c r="AO166" s="2"/>
    </row>
    <row r="167" spans="1:41" ht="13.5">
      <c r="A167" s="5">
        <f t="shared" si="17"/>
        <v>165</v>
      </c>
      <c r="B167" s="111" t="s">
        <v>190</v>
      </c>
      <c r="C167" s="2" t="s">
        <v>157</v>
      </c>
      <c r="D167" s="2" t="s">
        <v>1198</v>
      </c>
      <c r="E167" s="6" t="s">
        <v>9</v>
      </c>
      <c r="J167" s="2"/>
      <c r="K167" s="180"/>
      <c r="AD167" s="5">
        <f t="shared" si="18"/>
        <v>165</v>
      </c>
      <c r="AE167" s="97">
        <f t="shared" si="19"/>
        <v>16400</v>
      </c>
      <c r="AF167" s="2"/>
      <c r="AG167" s="2"/>
      <c r="AH167" s="2"/>
      <c r="AI167" s="6"/>
      <c r="AL167" s="5">
        <f t="shared" si="20"/>
        <v>165</v>
      </c>
      <c r="AM167" s="97">
        <f t="shared" si="21"/>
        <v>21300</v>
      </c>
      <c r="AN167" s="2"/>
      <c r="AO167" s="2"/>
    </row>
    <row r="168" spans="1:41" ht="13.5">
      <c r="A168" s="5">
        <f t="shared" si="17"/>
        <v>166</v>
      </c>
      <c r="B168" s="111" t="s">
        <v>191</v>
      </c>
      <c r="C168" s="2" t="s">
        <v>157</v>
      </c>
      <c r="D168" s="2" t="s">
        <v>1198</v>
      </c>
      <c r="E168" s="6" t="s">
        <v>9</v>
      </c>
      <c r="J168" s="2"/>
      <c r="K168" s="180"/>
      <c r="AD168" s="5">
        <f t="shared" si="18"/>
        <v>166</v>
      </c>
      <c r="AE168" s="97">
        <f t="shared" si="19"/>
        <v>16500</v>
      </c>
      <c r="AF168" s="2"/>
      <c r="AG168" s="2"/>
      <c r="AH168" s="2"/>
      <c r="AI168" s="6"/>
      <c r="AL168" s="5">
        <f t="shared" si="20"/>
        <v>166</v>
      </c>
      <c r="AM168" s="97">
        <f t="shared" si="21"/>
        <v>21400</v>
      </c>
      <c r="AN168" s="2"/>
      <c r="AO168" s="2"/>
    </row>
    <row r="169" spans="1:41" ht="13.5">
      <c r="A169" s="5">
        <f t="shared" si="17"/>
        <v>167</v>
      </c>
      <c r="B169" s="111" t="s">
        <v>192</v>
      </c>
      <c r="C169" s="2" t="s">
        <v>157</v>
      </c>
      <c r="D169" s="2" t="s">
        <v>1198</v>
      </c>
      <c r="E169" s="6" t="s">
        <v>9</v>
      </c>
      <c r="J169" s="2"/>
      <c r="K169" s="180"/>
      <c r="AD169" s="5">
        <f t="shared" si="18"/>
        <v>167</v>
      </c>
      <c r="AE169" s="97">
        <f t="shared" si="19"/>
        <v>16600</v>
      </c>
      <c r="AF169" s="2"/>
      <c r="AG169" s="2"/>
      <c r="AH169" s="2"/>
      <c r="AI169" s="6"/>
      <c r="AL169" s="5">
        <f t="shared" si="20"/>
        <v>167</v>
      </c>
      <c r="AM169" s="97">
        <f t="shared" si="21"/>
        <v>21500</v>
      </c>
      <c r="AN169" s="2"/>
      <c r="AO169" s="2"/>
    </row>
    <row r="170" spans="1:41" ht="13.5">
      <c r="A170" s="5">
        <f t="shared" si="17"/>
        <v>168</v>
      </c>
      <c r="B170" s="111" t="s">
        <v>193</v>
      </c>
      <c r="C170" s="2" t="s">
        <v>157</v>
      </c>
      <c r="D170" s="2" t="s">
        <v>1198</v>
      </c>
      <c r="E170" s="6" t="s">
        <v>9</v>
      </c>
      <c r="J170" s="2"/>
      <c r="K170" s="180"/>
      <c r="AD170" s="5">
        <f t="shared" si="18"/>
        <v>168</v>
      </c>
      <c r="AE170" s="97">
        <f t="shared" si="19"/>
        <v>16700</v>
      </c>
      <c r="AF170" s="2"/>
      <c r="AG170" s="2"/>
      <c r="AH170" s="2"/>
      <c r="AI170" s="6"/>
      <c r="AL170" s="5">
        <f t="shared" si="20"/>
        <v>168</v>
      </c>
      <c r="AM170" s="97">
        <f t="shared" si="21"/>
        <v>21600</v>
      </c>
      <c r="AN170" s="2"/>
      <c r="AO170" s="2"/>
    </row>
    <row r="171" spans="1:41" ht="13.5">
      <c r="A171" s="5">
        <f t="shared" si="17"/>
        <v>169</v>
      </c>
      <c r="B171" s="111" t="s">
        <v>194</v>
      </c>
      <c r="C171" s="2" t="s">
        <v>157</v>
      </c>
      <c r="D171" s="2" t="s">
        <v>1198</v>
      </c>
      <c r="E171" s="6" t="s">
        <v>9</v>
      </c>
      <c r="J171" s="2"/>
      <c r="K171" s="180"/>
      <c r="AD171" s="5">
        <f t="shared" si="18"/>
        <v>169</v>
      </c>
      <c r="AE171" s="97">
        <f t="shared" si="19"/>
        <v>16800</v>
      </c>
      <c r="AF171" s="2"/>
      <c r="AG171" s="2"/>
      <c r="AH171" s="2"/>
      <c r="AI171" s="6"/>
      <c r="AL171" s="5">
        <f t="shared" si="20"/>
        <v>169</v>
      </c>
      <c r="AM171" s="97">
        <f t="shared" si="21"/>
        <v>21700</v>
      </c>
      <c r="AN171" s="2"/>
      <c r="AO171" s="2"/>
    </row>
    <row r="172" spans="1:41" ht="13.5">
      <c r="A172" s="5">
        <f t="shared" si="17"/>
        <v>170</v>
      </c>
      <c r="B172" s="111" t="s">
        <v>195</v>
      </c>
      <c r="C172" s="2" t="s">
        <v>157</v>
      </c>
      <c r="D172" s="2" t="s">
        <v>1198</v>
      </c>
      <c r="E172" s="6" t="s">
        <v>9</v>
      </c>
      <c r="J172" s="2"/>
      <c r="K172" s="180"/>
      <c r="AD172" s="5">
        <f t="shared" si="18"/>
        <v>170</v>
      </c>
      <c r="AE172" s="97">
        <f t="shared" si="19"/>
        <v>16900</v>
      </c>
      <c r="AF172" s="2"/>
      <c r="AG172" s="2"/>
      <c r="AH172" s="2"/>
      <c r="AI172" s="6"/>
      <c r="AL172" s="5">
        <f t="shared" si="20"/>
        <v>170</v>
      </c>
      <c r="AM172" s="97">
        <f t="shared" si="21"/>
        <v>21800</v>
      </c>
      <c r="AN172" s="2"/>
      <c r="AO172" s="2"/>
    </row>
    <row r="173" spans="1:41" ht="13.5">
      <c r="A173" s="5">
        <f t="shared" si="17"/>
        <v>171</v>
      </c>
      <c r="B173" s="111" t="s">
        <v>196</v>
      </c>
      <c r="C173" s="2" t="s">
        <v>157</v>
      </c>
      <c r="D173" s="2" t="s">
        <v>1198</v>
      </c>
      <c r="E173" s="6" t="s">
        <v>9</v>
      </c>
      <c r="J173" s="2"/>
      <c r="K173" s="180"/>
      <c r="AD173" s="5">
        <f t="shared" si="18"/>
        <v>171</v>
      </c>
      <c r="AE173" s="97">
        <f t="shared" si="19"/>
        <v>17000</v>
      </c>
      <c r="AF173" s="2"/>
      <c r="AG173" s="2"/>
      <c r="AH173" s="2"/>
      <c r="AI173" s="6"/>
      <c r="AL173" s="5">
        <f t="shared" si="20"/>
        <v>171</v>
      </c>
      <c r="AM173" s="97">
        <f t="shared" si="21"/>
        <v>21900</v>
      </c>
      <c r="AN173" s="2"/>
      <c r="AO173" s="2"/>
    </row>
    <row r="174" spans="1:41" ht="13.5">
      <c r="A174" s="5">
        <f t="shared" si="17"/>
        <v>172</v>
      </c>
      <c r="B174" s="111" t="s">
        <v>197</v>
      </c>
      <c r="C174" s="2" t="s">
        <v>157</v>
      </c>
      <c r="D174" s="2" t="s">
        <v>1198</v>
      </c>
      <c r="E174" s="6" t="s">
        <v>9</v>
      </c>
      <c r="J174" s="2"/>
      <c r="K174" s="180"/>
      <c r="AD174" s="5">
        <f t="shared" si="18"/>
        <v>172</v>
      </c>
      <c r="AE174" s="97">
        <f t="shared" si="19"/>
        <v>17100</v>
      </c>
      <c r="AF174" s="2"/>
      <c r="AG174" s="2"/>
      <c r="AH174" s="2"/>
      <c r="AI174" s="6"/>
      <c r="AL174" s="5">
        <f t="shared" si="20"/>
        <v>172</v>
      </c>
      <c r="AM174" s="97">
        <f t="shared" si="21"/>
        <v>22000</v>
      </c>
      <c r="AN174" s="2"/>
      <c r="AO174" s="2"/>
    </row>
    <row r="175" spans="1:41" ht="13.5">
      <c r="A175" s="5">
        <f t="shared" si="17"/>
        <v>173</v>
      </c>
      <c r="B175" s="111" t="s">
        <v>198</v>
      </c>
      <c r="C175" s="2" t="s">
        <v>157</v>
      </c>
      <c r="D175" s="2" t="s">
        <v>1198</v>
      </c>
      <c r="E175" s="6" t="s">
        <v>79</v>
      </c>
      <c r="J175" s="2"/>
      <c r="K175" s="180"/>
      <c r="AD175" s="5">
        <f t="shared" si="18"/>
        <v>173</v>
      </c>
      <c r="AE175" s="97">
        <f t="shared" si="19"/>
        <v>17200</v>
      </c>
      <c r="AF175" s="2"/>
      <c r="AG175" s="2"/>
      <c r="AH175" s="2"/>
      <c r="AI175" s="6"/>
      <c r="AL175" s="5">
        <f t="shared" si="20"/>
        <v>173</v>
      </c>
      <c r="AM175" s="97">
        <f t="shared" si="21"/>
        <v>22100</v>
      </c>
      <c r="AN175" s="2"/>
      <c r="AO175" s="2"/>
    </row>
    <row r="176" spans="1:41" ht="13.5">
      <c r="A176" s="5">
        <f t="shared" si="17"/>
        <v>174</v>
      </c>
      <c r="B176" s="111" t="s">
        <v>199</v>
      </c>
      <c r="C176" s="2" t="s">
        <v>157</v>
      </c>
      <c r="D176" s="2" t="s">
        <v>1198</v>
      </c>
      <c r="E176" s="6" t="s">
        <v>9</v>
      </c>
      <c r="AD176" s="5">
        <f t="shared" si="18"/>
        <v>174</v>
      </c>
      <c r="AE176" s="97">
        <f t="shared" si="19"/>
        <v>17300</v>
      </c>
      <c r="AF176" s="2"/>
      <c r="AG176" s="2"/>
      <c r="AH176" s="2"/>
      <c r="AI176" s="6"/>
      <c r="AL176" s="5">
        <f t="shared" si="20"/>
        <v>174</v>
      </c>
      <c r="AM176" s="97">
        <f t="shared" si="21"/>
        <v>22200</v>
      </c>
      <c r="AN176" s="2"/>
      <c r="AO176" s="2"/>
    </row>
    <row r="177" spans="1:41" ht="13.5">
      <c r="A177" s="5">
        <f t="shared" si="17"/>
        <v>175</v>
      </c>
      <c r="B177" s="111" t="s">
        <v>200</v>
      </c>
      <c r="C177" s="2" t="s">
        <v>157</v>
      </c>
      <c r="D177" s="2" t="s">
        <v>1198</v>
      </c>
      <c r="E177" s="6" t="s">
        <v>9</v>
      </c>
      <c r="AD177" s="5">
        <f t="shared" si="18"/>
        <v>175</v>
      </c>
      <c r="AE177" s="97">
        <f t="shared" si="19"/>
        <v>17400</v>
      </c>
      <c r="AF177" s="2"/>
      <c r="AG177" s="2"/>
      <c r="AH177" s="2"/>
      <c r="AI177" s="6"/>
      <c r="AL177" s="5">
        <f t="shared" si="20"/>
        <v>175</v>
      </c>
      <c r="AM177" s="97">
        <f t="shared" si="21"/>
        <v>22300</v>
      </c>
      <c r="AN177" s="2"/>
      <c r="AO177" s="2"/>
    </row>
    <row r="178" spans="1:41" ht="13.5">
      <c r="A178" s="5">
        <f t="shared" si="17"/>
        <v>176</v>
      </c>
      <c r="B178" s="111" t="s">
        <v>201</v>
      </c>
      <c r="C178" s="2" t="s">
        <v>157</v>
      </c>
      <c r="D178" s="2" t="s">
        <v>1198</v>
      </c>
      <c r="E178" s="6" t="s">
        <v>9</v>
      </c>
      <c r="AD178" s="5">
        <f t="shared" si="18"/>
        <v>176</v>
      </c>
      <c r="AE178" s="97">
        <f t="shared" si="19"/>
        <v>17500</v>
      </c>
      <c r="AF178" s="2"/>
      <c r="AG178" s="2"/>
      <c r="AH178" s="2"/>
      <c r="AI178" s="6"/>
      <c r="AL178" s="5">
        <f t="shared" si="20"/>
        <v>176</v>
      </c>
      <c r="AM178" s="97">
        <f t="shared" si="21"/>
        <v>22400</v>
      </c>
      <c r="AN178" s="2"/>
      <c r="AO178" s="2"/>
    </row>
    <row r="179" spans="1:41" ht="13.5">
      <c r="A179" s="5">
        <f t="shared" si="17"/>
        <v>177</v>
      </c>
      <c r="B179" s="111" t="s">
        <v>202</v>
      </c>
      <c r="C179" s="2" t="s">
        <v>157</v>
      </c>
      <c r="D179" s="2" t="s">
        <v>1198</v>
      </c>
      <c r="E179" s="6" t="s">
        <v>9</v>
      </c>
      <c r="AD179" s="5">
        <f t="shared" si="18"/>
        <v>177</v>
      </c>
      <c r="AE179" s="97">
        <f t="shared" si="19"/>
        <v>17600</v>
      </c>
      <c r="AF179" s="2"/>
      <c r="AG179" s="2"/>
      <c r="AH179" s="2"/>
      <c r="AI179" s="6"/>
      <c r="AL179" s="5">
        <f t="shared" si="20"/>
        <v>177</v>
      </c>
      <c r="AM179" s="97">
        <f t="shared" si="21"/>
        <v>22500</v>
      </c>
      <c r="AN179" s="2"/>
      <c r="AO179" s="2"/>
    </row>
    <row r="180" spans="1:41" ht="13.5">
      <c r="A180" s="5">
        <f t="shared" si="17"/>
        <v>178</v>
      </c>
      <c r="B180" s="111" t="s">
        <v>203</v>
      </c>
      <c r="C180" s="2" t="s">
        <v>157</v>
      </c>
      <c r="D180" s="2" t="s">
        <v>1198</v>
      </c>
      <c r="E180" s="6" t="s">
        <v>9</v>
      </c>
      <c r="AD180" s="5">
        <f t="shared" si="18"/>
        <v>178</v>
      </c>
      <c r="AE180" s="97">
        <f t="shared" si="19"/>
        <v>17700</v>
      </c>
      <c r="AF180" s="2"/>
      <c r="AG180" s="2"/>
      <c r="AH180" s="2"/>
      <c r="AI180" s="6"/>
      <c r="AL180" s="5">
        <f t="shared" si="20"/>
        <v>178</v>
      </c>
      <c r="AM180" s="97">
        <f t="shared" si="21"/>
        <v>22600</v>
      </c>
      <c r="AN180" s="2"/>
      <c r="AO180" s="2"/>
    </row>
    <row r="181" spans="1:41" ht="13.5">
      <c r="A181" s="5">
        <f t="shared" si="17"/>
        <v>179</v>
      </c>
      <c r="B181" s="111" t="s">
        <v>204</v>
      </c>
      <c r="C181" s="2" t="s">
        <v>205</v>
      </c>
      <c r="D181" s="2" t="s">
        <v>206</v>
      </c>
      <c r="E181" s="6" t="s">
        <v>9</v>
      </c>
      <c r="AD181" s="5">
        <f t="shared" si="18"/>
        <v>179</v>
      </c>
      <c r="AE181" s="97">
        <f t="shared" si="19"/>
        <v>17800</v>
      </c>
      <c r="AF181" s="2"/>
      <c r="AG181" s="2"/>
      <c r="AH181" s="2"/>
      <c r="AI181" s="6"/>
      <c r="AL181" s="5">
        <f t="shared" si="20"/>
        <v>179</v>
      </c>
      <c r="AM181" s="97">
        <f t="shared" si="21"/>
        <v>22700</v>
      </c>
      <c r="AN181" s="2"/>
      <c r="AO181" s="2"/>
    </row>
    <row r="182" spans="1:41" ht="13.5">
      <c r="A182" s="5">
        <f t="shared" si="17"/>
        <v>180</v>
      </c>
      <c r="B182" s="111" t="s">
        <v>207</v>
      </c>
      <c r="C182" s="2" t="s">
        <v>205</v>
      </c>
      <c r="D182" s="2" t="s">
        <v>206</v>
      </c>
      <c r="E182" s="6" t="s">
        <v>9</v>
      </c>
      <c r="AD182" s="5">
        <f t="shared" si="18"/>
        <v>180</v>
      </c>
      <c r="AE182" s="97">
        <f t="shared" si="19"/>
        <v>17900</v>
      </c>
      <c r="AF182" s="2"/>
      <c r="AG182" s="2"/>
      <c r="AH182" s="2"/>
      <c r="AI182" s="6"/>
      <c r="AL182" s="5">
        <f t="shared" si="20"/>
        <v>180</v>
      </c>
      <c r="AM182" s="97">
        <f t="shared" si="21"/>
        <v>22800</v>
      </c>
      <c r="AN182" s="2"/>
      <c r="AO182" s="2"/>
    </row>
    <row r="183" spans="1:41" ht="13.5">
      <c r="A183" s="5">
        <f t="shared" si="17"/>
        <v>181</v>
      </c>
      <c r="B183" s="111" t="s">
        <v>208</v>
      </c>
      <c r="C183" s="2" t="s">
        <v>205</v>
      </c>
      <c r="D183" s="2" t="s">
        <v>206</v>
      </c>
      <c r="E183" s="6" t="s">
        <v>9</v>
      </c>
      <c r="AD183" s="5">
        <f t="shared" si="18"/>
        <v>181</v>
      </c>
      <c r="AE183" s="97">
        <f t="shared" si="19"/>
        <v>18000</v>
      </c>
      <c r="AF183" s="2"/>
      <c r="AG183" s="2"/>
      <c r="AH183" s="2"/>
      <c r="AI183" s="6"/>
      <c r="AL183" s="5">
        <f t="shared" si="20"/>
        <v>181</v>
      </c>
      <c r="AM183" s="97">
        <f t="shared" si="21"/>
        <v>22900</v>
      </c>
      <c r="AN183" s="2"/>
      <c r="AO183" s="2"/>
    </row>
    <row r="184" spans="1:41" ht="13.5">
      <c r="A184" s="5">
        <f t="shared" si="17"/>
        <v>182</v>
      </c>
      <c r="B184" s="111" t="s">
        <v>209</v>
      </c>
      <c r="C184" s="2" t="s">
        <v>210</v>
      </c>
      <c r="D184" s="2" t="s">
        <v>211</v>
      </c>
      <c r="E184" s="6" t="s">
        <v>79</v>
      </c>
      <c r="AD184" s="5">
        <f t="shared" si="18"/>
        <v>182</v>
      </c>
      <c r="AE184" s="97">
        <f t="shared" si="19"/>
        <v>18100</v>
      </c>
      <c r="AF184" s="2"/>
      <c r="AG184" s="2"/>
      <c r="AH184" s="2"/>
      <c r="AI184" s="6"/>
      <c r="AL184" s="5">
        <f t="shared" si="20"/>
        <v>182</v>
      </c>
      <c r="AM184" s="97">
        <f t="shared" si="21"/>
        <v>23000</v>
      </c>
      <c r="AN184" s="2"/>
      <c r="AO184" s="2"/>
    </row>
    <row r="185" spans="1:41" ht="13.5">
      <c r="A185" s="5">
        <f t="shared" si="17"/>
        <v>183</v>
      </c>
      <c r="B185" s="111" t="s">
        <v>212</v>
      </c>
      <c r="C185" s="2" t="s">
        <v>7</v>
      </c>
      <c r="D185" s="2" t="s">
        <v>8</v>
      </c>
      <c r="E185" s="6" t="s">
        <v>9</v>
      </c>
      <c r="AD185" s="5">
        <f t="shared" si="18"/>
        <v>183</v>
      </c>
      <c r="AE185" s="97">
        <f t="shared" si="19"/>
        <v>18200</v>
      </c>
      <c r="AF185" s="2"/>
      <c r="AG185" s="2"/>
      <c r="AH185" s="2"/>
      <c r="AI185" s="6"/>
      <c r="AL185" s="5">
        <f t="shared" si="20"/>
        <v>183</v>
      </c>
      <c r="AM185" s="97">
        <f t="shared" si="21"/>
        <v>23100</v>
      </c>
      <c r="AN185" s="2"/>
      <c r="AO185" s="2"/>
    </row>
    <row r="186" spans="1:41" ht="13.5">
      <c r="A186" s="5">
        <f t="shared" si="17"/>
        <v>184</v>
      </c>
      <c r="B186" s="111" t="s">
        <v>213</v>
      </c>
      <c r="C186" s="2" t="s">
        <v>210</v>
      </c>
      <c r="D186" s="2" t="s">
        <v>211</v>
      </c>
      <c r="E186" s="6" t="s">
        <v>79</v>
      </c>
      <c r="AD186" s="5">
        <f t="shared" si="18"/>
        <v>184</v>
      </c>
      <c r="AE186" s="97">
        <f t="shared" si="19"/>
        <v>18300</v>
      </c>
      <c r="AF186" s="2"/>
      <c r="AG186" s="2"/>
      <c r="AH186" s="2"/>
      <c r="AI186" s="6"/>
      <c r="AL186" s="5">
        <f t="shared" si="20"/>
        <v>184</v>
      </c>
      <c r="AM186" s="97">
        <f t="shared" si="21"/>
        <v>23200</v>
      </c>
      <c r="AN186" s="2"/>
      <c r="AO186" s="2"/>
    </row>
    <row r="187" spans="1:41" ht="13.5">
      <c r="A187" s="5">
        <f t="shared" si="17"/>
        <v>185</v>
      </c>
      <c r="B187" s="111" t="s">
        <v>214</v>
      </c>
      <c r="C187" s="2" t="s">
        <v>210</v>
      </c>
      <c r="D187" s="2" t="s">
        <v>211</v>
      </c>
      <c r="E187" s="6" t="s">
        <v>79</v>
      </c>
      <c r="AD187" s="5">
        <f t="shared" si="18"/>
        <v>185</v>
      </c>
      <c r="AE187" s="97">
        <f t="shared" si="19"/>
        <v>18400</v>
      </c>
      <c r="AF187" s="2"/>
      <c r="AG187" s="2"/>
      <c r="AH187" s="2"/>
      <c r="AI187" s="6"/>
      <c r="AL187" s="5">
        <f t="shared" si="20"/>
        <v>185</v>
      </c>
      <c r="AM187" s="97">
        <f t="shared" si="21"/>
        <v>23300</v>
      </c>
      <c r="AN187" s="2"/>
      <c r="AO187" s="2"/>
    </row>
    <row r="188" spans="1:41" ht="13.5">
      <c r="A188" s="5">
        <f t="shared" si="17"/>
        <v>186</v>
      </c>
      <c r="B188" s="111" t="s">
        <v>215</v>
      </c>
      <c r="C188" s="2" t="s">
        <v>210</v>
      </c>
      <c r="D188" s="2" t="s">
        <v>211</v>
      </c>
      <c r="E188" s="6" t="s">
        <v>79</v>
      </c>
      <c r="AD188" s="5">
        <f t="shared" si="18"/>
        <v>186</v>
      </c>
      <c r="AE188" s="97">
        <f t="shared" si="19"/>
        <v>18500</v>
      </c>
      <c r="AF188" s="2"/>
      <c r="AG188" s="2"/>
      <c r="AH188" s="2"/>
      <c r="AI188" s="6"/>
      <c r="AL188" s="5">
        <f t="shared" si="20"/>
        <v>186</v>
      </c>
      <c r="AM188" s="97">
        <f t="shared" si="21"/>
        <v>23400</v>
      </c>
      <c r="AN188" s="2"/>
      <c r="AO188" s="2"/>
    </row>
    <row r="189" spans="1:41" ht="13.5">
      <c r="A189" s="5">
        <f t="shared" si="17"/>
        <v>187</v>
      </c>
      <c r="B189" s="111" t="s">
        <v>216</v>
      </c>
      <c r="C189" s="2" t="s">
        <v>210</v>
      </c>
      <c r="D189" s="2" t="s">
        <v>211</v>
      </c>
      <c r="E189" s="6" t="s">
        <v>79</v>
      </c>
      <c r="AD189" s="5">
        <f t="shared" si="18"/>
        <v>187</v>
      </c>
      <c r="AE189" s="97">
        <f t="shared" si="19"/>
        <v>18600</v>
      </c>
      <c r="AF189" s="2"/>
      <c r="AG189" s="2"/>
      <c r="AH189" s="2"/>
      <c r="AI189" s="6"/>
      <c r="AL189" s="5">
        <f t="shared" si="20"/>
        <v>187</v>
      </c>
      <c r="AM189" s="97">
        <f t="shared" si="21"/>
        <v>23500</v>
      </c>
      <c r="AN189" s="2"/>
      <c r="AO189" s="2"/>
    </row>
    <row r="190" spans="1:41" ht="13.5">
      <c r="A190" s="5">
        <f t="shared" si="17"/>
        <v>188</v>
      </c>
      <c r="B190" s="111" t="s">
        <v>217</v>
      </c>
      <c r="C190" s="2" t="s">
        <v>218</v>
      </c>
      <c r="D190" s="2" t="s">
        <v>219</v>
      </c>
      <c r="E190" s="6" t="s">
        <v>9</v>
      </c>
      <c r="AD190" s="5">
        <f t="shared" si="18"/>
        <v>188</v>
      </c>
      <c r="AE190" s="97">
        <f t="shared" si="19"/>
        <v>18700</v>
      </c>
      <c r="AF190" s="2"/>
      <c r="AG190" s="2"/>
      <c r="AH190" s="2"/>
      <c r="AI190" s="6"/>
      <c r="AL190" s="5">
        <f t="shared" si="20"/>
        <v>188</v>
      </c>
      <c r="AM190" s="97">
        <f t="shared" si="21"/>
        <v>23600</v>
      </c>
      <c r="AN190" s="2"/>
      <c r="AO190" s="2"/>
    </row>
    <row r="191" spans="1:41" ht="13.5">
      <c r="A191" s="5">
        <f t="shared" si="17"/>
        <v>189</v>
      </c>
      <c r="B191" s="111" t="s">
        <v>220</v>
      </c>
      <c r="C191" s="2" t="s">
        <v>218</v>
      </c>
      <c r="D191" s="2" t="s">
        <v>219</v>
      </c>
      <c r="E191" s="6" t="s">
        <v>9</v>
      </c>
      <c r="AD191" s="5">
        <f t="shared" si="18"/>
        <v>189</v>
      </c>
      <c r="AE191" s="97">
        <f t="shared" si="19"/>
        <v>18800</v>
      </c>
      <c r="AF191" s="2"/>
      <c r="AG191" s="2"/>
      <c r="AH191" s="2"/>
      <c r="AI191" s="6"/>
      <c r="AL191" s="5">
        <f t="shared" si="20"/>
        <v>189</v>
      </c>
      <c r="AM191" s="97">
        <f t="shared" si="21"/>
        <v>23700</v>
      </c>
      <c r="AN191" s="2"/>
      <c r="AO191" s="2"/>
    </row>
    <row r="192" spans="1:41" ht="13.5">
      <c r="A192" s="5">
        <f t="shared" si="17"/>
        <v>190</v>
      </c>
      <c r="B192" s="111" t="s">
        <v>221</v>
      </c>
      <c r="C192" s="2" t="s">
        <v>218</v>
      </c>
      <c r="D192" s="2" t="s">
        <v>219</v>
      </c>
      <c r="E192" s="6" t="s">
        <v>9</v>
      </c>
      <c r="AD192" s="5">
        <f t="shared" si="18"/>
        <v>190</v>
      </c>
      <c r="AE192" s="97">
        <f t="shared" si="19"/>
        <v>18900</v>
      </c>
      <c r="AF192" s="2"/>
      <c r="AG192" s="2"/>
      <c r="AH192" s="2"/>
      <c r="AI192" s="6"/>
      <c r="AL192" s="5">
        <f t="shared" si="20"/>
        <v>190</v>
      </c>
      <c r="AM192" s="97">
        <f t="shared" si="21"/>
        <v>23800</v>
      </c>
      <c r="AN192" s="2"/>
      <c r="AO192" s="2"/>
    </row>
    <row r="193" spans="1:41" ht="13.5">
      <c r="A193" s="5">
        <f t="shared" si="17"/>
        <v>191</v>
      </c>
      <c r="B193" s="111" t="s">
        <v>222</v>
      </c>
      <c r="C193" s="2" t="s">
        <v>218</v>
      </c>
      <c r="D193" s="2" t="s">
        <v>219</v>
      </c>
      <c r="E193" s="6" t="s">
        <v>9</v>
      </c>
      <c r="AD193" s="5">
        <f t="shared" si="18"/>
        <v>191</v>
      </c>
      <c r="AE193" s="97">
        <f t="shared" si="19"/>
        <v>19000</v>
      </c>
      <c r="AF193" s="2"/>
      <c r="AG193" s="2"/>
      <c r="AH193" s="2"/>
      <c r="AI193" s="6"/>
      <c r="AL193" s="5">
        <f t="shared" si="20"/>
        <v>191</v>
      </c>
      <c r="AM193" s="97">
        <f t="shared" si="21"/>
        <v>23900</v>
      </c>
      <c r="AN193" s="2"/>
      <c r="AO193" s="2"/>
    </row>
    <row r="194" spans="1:41" ht="13.5">
      <c r="A194" s="5">
        <f t="shared" si="17"/>
        <v>192</v>
      </c>
      <c r="B194" s="111" t="s">
        <v>223</v>
      </c>
      <c r="C194" s="2" t="s">
        <v>218</v>
      </c>
      <c r="D194" s="2" t="s">
        <v>219</v>
      </c>
      <c r="E194" s="6" t="s">
        <v>9</v>
      </c>
      <c r="AD194" s="5">
        <f t="shared" si="18"/>
        <v>192</v>
      </c>
      <c r="AE194" s="97">
        <f t="shared" si="19"/>
        <v>19100</v>
      </c>
      <c r="AF194" s="2"/>
      <c r="AG194" s="2"/>
      <c r="AH194" s="2"/>
      <c r="AI194" s="6"/>
      <c r="AL194" s="5">
        <f t="shared" si="20"/>
        <v>192</v>
      </c>
      <c r="AM194" s="97">
        <f t="shared" si="21"/>
        <v>24000</v>
      </c>
      <c r="AN194" s="2"/>
      <c r="AO194" s="2"/>
    </row>
    <row r="195" spans="1:41" ht="13.5">
      <c r="A195" s="5">
        <f t="shared" si="17"/>
        <v>193</v>
      </c>
      <c r="B195" s="111" t="s">
        <v>224</v>
      </c>
      <c r="C195" s="2" t="s">
        <v>218</v>
      </c>
      <c r="D195" s="2" t="s">
        <v>219</v>
      </c>
      <c r="E195" s="6" t="s">
        <v>9</v>
      </c>
      <c r="AD195" s="5">
        <f t="shared" si="18"/>
        <v>193</v>
      </c>
      <c r="AE195" s="97">
        <f t="shared" si="19"/>
        <v>19200</v>
      </c>
      <c r="AF195" s="2"/>
      <c r="AG195" s="2"/>
      <c r="AH195" s="2"/>
      <c r="AI195" s="6"/>
      <c r="AL195" s="5">
        <f t="shared" si="20"/>
        <v>193</v>
      </c>
      <c r="AM195" s="97">
        <f t="shared" si="21"/>
        <v>24100</v>
      </c>
      <c r="AN195" s="2"/>
      <c r="AO195" s="2"/>
    </row>
    <row r="196" spans="1:41" ht="13.5">
      <c r="A196" s="5">
        <f aca="true" t="shared" si="22" ref="A196:A259">A195+1</f>
        <v>194</v>
      </c>
      <c r="B196" s="111" t="s">
        <v>225</v>
      </c>
      <c r="C196" s="2" t="s">
        <v>218</v>
      </c>
      <c r="D196" s="2" t="s">
        <v>219</v>
      </c>
      <c r="E196" s="6" t="s">
        <v>9</v>
      </c>
      <c r="AD196" s="5">
        <f t="shared" si="18"/>
        <v>194</v>
      </c>
      <c r="AE196" s="97">
        <f t="shared" si="19"/>
        <v>19300</v>
      </c>
      <c r="AF196" s="2"/>
      <c r="AG196" s="2"/>
      <c r="AH196" s="2"/>
      <c r="AI196" s="6"/>
      <c r="AL196" s="5">
        <f t="shared" si="20"/>
        <v>194</v>
      </c>
      <c r="AM196" s="97">
        <f t="shared" si="21"/>
        <v>24200</v>
      </c>
      <c r="AN196" s="2"/>
      <c r="AO196" s="2"/>
    </row>
    <row r="197" spans="1:41" ht="13.5">
      <c r="A197" s="5">
        <f t="shared" si="22"/>
        <v>195</v>
      </c>
      <c r="B197" s="111" t="s">
        <v>226</v>
      </c>
      <c r="C197" s="2" t="s">
        <v>218</v>
      </c>
      <c r="D197" s="2" t="s">
        <v>219</v>
      </c>
      <c r="E197" s="6" t="s">
        <v>9</v>
      </c>
      <c r="AD197" s="5">
        <f aca="true" t="shared" si="23" ref="AD197:AD260">AD196+1</f>
        <v>195</v>
      </c>
      <c r="AE197" s="97">
        <f aca="true" t="shared" si="24" ref="AE197:AE260">AE196+100</f>
        <v>19400</v>
      </c>
      <c r="AF197" s="2"/>
      <c r="AG197" s="2"/>
      <c r="AH197" s="2"/>
      <c r="AI197" s="6"/>
      <c r="AL197" s="5">
        <f aca="true" t="shared" si="25" ref="AL197:AL260">AL196+1</f>
        <v>195</v>
      </c>
      <c r="AM197" s="97">
        <f t="shared" si="21"/>
        <v>24300</v>
      </c>
      <c r="AN197" s="2"/>
      <c r="AO197" s="2"/>
    </row>
    <row r="198" spans="1:41" ht="13.5">
      <c r="A198" s="5">
        <f t="shared" si="22"/>
        <v>196</v>
      </c>
      <c r="B198" s="111" t="s">
        <v>227</v>
      </c>
      <c r="C198" s="2" t="s">
        <v>218</v>
      </c>
      <c r="D198" s="2" t="s">
        <v>219</v>
      </c>
      <c r="E198" s="6" t="s">
        <v>9</v>
      </c>
      <c r="AD198" s="5">
        <f t="shared" si="23"/>
        <v>196</v>
      </c>
      <c r="AE198" s="97">
        <f t="shared" si="24"/>
        <v>19500</v>
      </c>
      <c r="AF198" s="2"/>
      <c r="AG198" s="2"/>
      <c r="AH198" s="2"/>
      <c r="AI198" s="6"/>
      <c r="AL198" s="5">
        <f t="shared" si="25"/>
        <v>196</v>
      </c>
      <c r="AM198" s="97">
        <f aca="true" t="shared" si="26" ref="AM198:AM261">IF(AM197="","",IF(99999-$AG$2&lt;AM197,"",AM197+100))</f>
        <v>24400</v>
      </c>
      <c r="AN198" s="2"/>
      <c r="AO198" s="2"/>
    </row>
    <row r="199" spans="1:41" ht="13.5">
      <c r="A199" s="5">
        <f t="shared" si="22"/>
        <v>197</v>
      </c>
      <c r="B199" s="111" t="s">
        <v>228</v>
      </c>
      <c r="C199" s="2" t="s">
        <v>218</v>
      </c>
      <c r="D199" s="2" t="s">
        <v>219</v>
      </c>
      <c r="E199" s="6" t="s">
        <v>9</v>
      </c>
      <c r="AD199" s="5">
        <f t="shared" si="23"/>
        <v>197</v>
      </c>
      <c r="AE199" s="97">
        <f t="shared" si="24"/>
        <v>19600</v>
      </c>
      <c r="AF199" s="2"/>
      <c r="AG199" s="2"/>
      <c r="AH199" s="2"/>
      <c r="AI199" s="6"/>
      <c r="AL199" s="5">
        <f t="shared" si="25"/>
        <v>197</v>
      </c>
      <c r="AM199" s="97">
        <f t="shared" si="26"/>
        <v>24500</v>
      </c>
      <c r="AN199" s="2"/>
      <c r="AO199" s="2"/>
    </row>
    <row r="200" spans="1:41" ht="13.5">
      <c r="A200" s="5">
        <f t="shared" si="22"/>
        <v>198</v>
      </c>
      <c r="B200" s="111" t="s">
        <v>229</v>
      </c>
      <c r="C200" s="2" t="s">
        <v>218</v>
      </c>
      <c r="D200" s="2" t="s">
        <v>219</v>
      </c>
      <c r="E200" s="6" t="s">
        <v>9</v>
      </c>
      <c r="AD200" s="5">
        <f t="shared" si="23"/>
        <v>198</v>
      </c>
      <c r="AE200" s="97">
        <f t="shared" si="24"/>
        <v>19700</v>
      </c>
      <c r="AF200" s="2"/>
      <c r="AG200" s="2"/>
      <c r="AH200" s="2"/>
      <c r="AI200" s="6"/>
      <c r="AL200" s="5">
        <f t="shared" si="25"/>
        <v>198</v>
      </c>
      <c r="AM200" s="97">
        <f t="shared" si="26"/>
        <v>24600</v>
      </c>
      <c r="AN200" s="2"/>
      <c r="AO200" s="2"/>
    </row>
    <row r="201" spans="1:41" ht="13.5">
      <c r="A201" s="5">
        <f t="shared" si="22"/>
        <v>199</v>
      </c>
      <c r="B201" s="111" t="s">
        <v>230</v>
      </c>
      <c r="C201" s="2" t="s">
        <v>218</v>
      </c>
      <c r="D201" s="2" t="s">
        <v>219</v>
      </c>
      <c r="E201" s="6" t="s">
        <v>9</v>
      </c>
      <c r="AD201" s="5">
        <f t="shared" si="23"/>
        <v>199</v>
      </c>
      <c r="AE201" s="97">
        <f t="shared" si="24"/>
        <v>19800</v>
      </c>
      <c r="AF201" s="2"/>
      <c r="AG201" s="2"/>
      <c r="AH201" s="2"/>
      <c r="AI201" s="6"/>
      <c r="AL201" s="5">
        <f t="shared" si="25"/>
        <v>199</v>
      </c>
      <c r="AM201" s="97">
        <f t="shared" si="26"/>
        <v>24700</v>
      </c>
      <c r="AN201" s="2"/>
      <c r="AO201" s="2"/>
    </row>
    <row r="202" spans="1:41" ht="13.5">
      <c r="A202" s="5">
        <f t="shared" si="22"/>
        <v>200</v>
      </c>
      <c r="B202" s="111" t="s">
        <v>231</v>
      </c>
      <c r="C202" s="2" t="s">
        <v>218</v>
      </c>
      <c r="D202" s="2" t="s">
        <v>219</v>
      </c>
      <c r="E202" s="6" t="s">
        <v>9</v>
      </c>
      <c r="AD202" s="5">
        <f t="shared" si="23"/>
        <v>200</v>
      </c>
      <c r="AE202" s="97">
        <f t="shared" si="24"/>
        <v>19900</v>
      </c>
      <c r="AF202" s="2"/>
      <c r="AG202" s="2"/>
      <c r="AH202" s="2"/>
      <c r="AI202" s="6"/>
      <c r="AL202" s="5">
        <f t="shared" si="25"/>
        <v>200</v>
      </c>
      <c r="AM202" s="97">
        <f t="shared" si="26"/>
        <v>24800</v>
      </c>
      <c r="AN202" s="2"/>
      <c r="AO202" s="2"/>
    </row>
    <row r="203" spans="1:41" ht="13.5">
      <c r="A203" s="5">
        <f t="shared" si="22"/>
        <v>201</v>
      </c>
      <c r="B203" s="111" t="s">
        <v>232</v>
      </c>
      <c r="C203" s="2" t="s">
        <v>7</v>
      </c>
      <c r="D203" s="2" t="s">
        <v>8</v>
      </c>
      <c r="E203" s="6" t="s">
        <v>9</v>
      </c>
      <c r="AD203" s="5">
        <f t="shared" si="23"/>
        <v>201</v>
      </c>
      <c r="AE203" s="97">
        <f t="shared" si="24"/>
        <v>20000</v>
      </c>
      <c r="AF203" s="2"/>
      <c r="AG203" s="2"/>
      <c r="AH203" s="2"/>
      <c r="AI203" s="6"/>
      <c r="AL203" s="5">
        <f t="shared" si="25"/>
        <v>201</v>
      </c>
      <c r="AM203" s="97">
        <f t="shared" si="26"/>
        <v>24900</v>
      </c>
      <c r="AN203" s="2"/>
      <c r="AO203" s="2"/>
    </row>
    <row r="204" spans="1:41" ht="13.5">
      <c r="A204" s="5">
        <f t="shared" si="22"/>
        <v>202</v>
      </c>
      <c r="B204" s="111" t="s">
        <v>233</v>
      </c>
      <c r="C204" s="2" t="s">
        <v>7</v>
      </c>
      <c r="D204" s="2" t="s">
        <v>8</v>
      </c>
      <c r="E204" s="6" t="s">
        <v>9</v>
      </c>
      <c r="AD204" s="5">
        <f t="shared" si="23"/>
        <v>202</v>
      </c>
      <c r="AE204" s="97">
        <f t="shared" si="24"/>
        <v>20100</v>
      </c>
      <c r="AF204" s="2"/>
      <c r="AG204" s="2"/>
      <c r="AH204" s="2"/>
      <c r="AI204" s="6"/>
      <c r="AL204" s="5">
        <f t="shared" si="25"/>
        <v>202</v>
      </c>
      <c r="AM204" s="97">
        <f t="shared" si="26"/>
        <v>25000</v>
      </c>
      <c r="AN204" s="2"/>
      <c r="AO204" s="2"/>
    </row>
    <row r="205" spans="1:41" ht="13.5">
      <c r="A205" s="5">
        <f t="shared" si="22"/>
        <v>203</v>
      </c>
      <c r="B205" s="111" t="s">
        <v>234</v>
      </c>
      <c r="C205" s="2" t="s">
        <v>7</v>
      </c>
      <c r="D205" s="2" t="s">
        <v>8</v>
      </c>
      <c r="E205" s="6" t="s">
        <v>9</v>
      </c>
      <c r="AD205" s="5">
        <f t="shared" si="23"/>
        <v>203</v>
      </c>
      <c r="AE205" s="97">
        <f t="shared" si="24"/>
        <v>20200</v>
      </c>
      <c r="AF205" s="2"/>
      <c r="AG205" s="2"/>
      <c r="AH205" s="2"/>
      <c r="AI205" s="6"/>
      <c r="AL205" s="5">
        <f t="shared" si="25"/>
        <v>203</v>
      </c>
      <c r="AM205" s="97">
        <f t="shared" si="26"/>
        <v>25100</v>
      </c>
      <c r="AN205" s="2"/>
      <c r="AO205" s="2"/>
    </row>
    <row r="206" spans="1:41" ht="13.5">
      <c r="A206" s="5">
        <f t="shared" si="22"/>
        <v>204</v>
      </c>
      <c r="B206" s="111" t="s">
        <v>235</v>
      </c>
      <c r="C206" s="2" t="s">
        <v>7</v>
      </c>
      <c r="D206" s="2" t="s">
        <v>8</v>
      </c>
      <c r="E206" s="6" t="s">
        <v>9</v>
      </c>
      <c r="AD206" s="5">
        <f t="shared" si="23"/>
        <v>204</v>
      </c>
      <c r="AE206" s="97">
        <f t="shared" si="24"/>
        <v>20300</v>
      </c>
      <c r="AF206" s="2"/>
      <c r="AG206" s="2"/>
      <c r="AH206" s="2"/>
      <c r="AI206" s="6"/>
      <c r="AL206" s="5">
        <f t="shared" si="25"/>
        <v>204</v>
      </c>
      <c r="AM206" s="97">
        <f t="shared" si="26"/>
        <v>25200</v>
      </c>
      <c r="AN206" s="2"/>
      <c r="AO206" s="2"/>
    </row>
    <row r="207" spans="1:41" ht="13.5">
      <c r="A207" s="5">
        <f t="shared" si="22"/>
        <v>205</v>
      </c>
      <c r="B207" s="111" t="s">
        <v>236</v>
      </c>
      <c r="C207" s="2" t="s">
        <v>7</v>
      </c>
      <c r="D207" s="2" t="s">
        <v>8</v>
      </c>
      <c r="E207" s="6" t="s">
        <v>9</v>
      </c>
      <c r="AD207" s="5">
        <f t="shared" si="23"/>
        <v>205</v>
      </c>
      <c r="AE207" s="97">
        <f t="shared" si="24"/>
        <v>20400</v>
      </c>
      <c r="AF207" s="2"/>
      <c r="AG207" s="2"/>
      <c r="AH207" s="2"/>
      <c r="AI207" s="6"/>
      <c r="AL207" s="5">
        <f t="shared" si="25"/>
        <v>205</v>
      </c>
      <c r="AM207" s="97">
        <f t="shared" si="26"/>
        <v>25300</v>
      </c>
      <c r="AN207" s="2"/>
      <c r="AO207" s="2"/>
    </row>
    <row r="208" spans="1:41" ht="13.5">
      <c r="A208" s="5">
        <f t="shared" si="22"/>
        <v>206</v>
      </c>
      <c r="B208" s="111" t="s">
        <v>237</v>
      </c>
      <c r="C208" s="2" t="s">
        <v>7</v>
      </c>
      <c r="D208" s="2" t="s">
        <v>8</v>
      </c>
      <c r="E208" s="6" t="s">
        <v>9</v>
      </c>
      <c r="AD208" s="5">
        <f t="shared" si="23"/>
        <v>206</v>
      </c>
      <c r="AE208" s="97">
        <f t="shared" si="24"/>
        <v>20500</v>
      </c>
      <c r="AF208" s="2"/>
      <c r="AG208" s="2"/>
      <c r="AH208" s="2"/>
      <c r="AI208" s="6"/>
      <c r="AL208" s="5">
        <f t="shared" si="25"/>
        <v>206</v>
      </c>
      <c r="AM208" s="97">
        <f t="shared" si="26"/>
        <v>25400</v>
      </c>
      <c r="AN208" s="2"/>
      <c r="AO208" s="2"/>
    </row>
    <row r="209" spans="1:41" ht="13.5">
      <c r="A209" s="5">
        <f t="shared" si="22"/>
        <v>207</v>
      </c>
      <c r="B209" s="111" t="s">
        <v>238</v>
      </c>
      <c r="C209" s="2" t="s">
        <v>7</v>
      </c>
      <c r="D209" s="2" t="s">
        <v>8</v>
      </c>
      <c r="E209" s="6" t="s">
        <v>9</v>
      </c>
      <c r="AD209" s="5">
        <f t="shared" si="23"/>
        <v>207</v>
      </c>
      <c r="AE209" s="97">
        <f t="shared" si="24"/>
        <v>20600</v>
      </c>
      <c r="AF209" s="2"/>
      <c r="AG209" s="2"/>
      <c r="AH209" s="2"/>
      <c r="AI209" s="6"/>
      <c r="AL209" s="5">
        <f t="shared" si="25"/>
        <v>207</v>
      </c>
      <c r="AM209" s="97">
        <f t="shared" si="26"/>
        <v>25500</v>
      </c>
      <c r="AN209" s="2"/>
      <c r="AO209" s="2"/>
    </row>
    <row r="210" spans="1:41" ht="13.5">
      <c r="A210" s="5">
        <f t="shared" si="22"/>
        <v>208</v>
      </c>
      <c r="B210" s="111" t="s">
        <v>239</v>
      </c>
      <c r="C210" s="2" t="s">
        <v>7</v>
      </c>
      <c r="D210" s="2" t="s">
        <v>8</v>
      </c>
      <c r="E210" s="6" t="s">
        <v>9</v>
      </c>
      <c r="AD210" s="5">
        <f t="shared" si="23"/>
        <v>208</v>
      </c>
      <c r="AE210" s="97">
        <f t="shared" si="24"/>
        <v>20700</v>
      </c>
      <c r="AF210" s="2"/>
      <c r="AG210" s="2"/>
      <c r="AH210" s="2"/>
      <c r="AI210" s="6"/>
      <c r="AL210" s="5">
        <f t="shared" si="25"/>
        <v>208</v>
      </c>
      <c r="AM210" s="97">
        <f t="shared" si="26"/>
        <v>25600</v>
      </c>
      <c r="AN210" s="2"/>
      <c r="AO210" s="2"/>
    </row>
    <row r="211" spans="1:41" ht="13.5">
      <c r="A211" s="5">
        <f t="shared" si="22"/>
        <v>209</v>
      </c>
      <c r="B211" s="111" t="s">
        <v>240</v>
      </c>
      <c r="C211" s="2" t="s">
        <v>7</v>
      </c>
      <c r="D211" s="2" t="s">
        <v>8</v>
      </c>
      <c r="E211" s="6" t="s">
        <v>9</v>
      </c>
      <c r="AD211" s="5">
        <f t="shared" si="23"/>
        <v>209</v>
      </c>
      <c r="AE211" s="97">
        <f t="shared" si="24"/>
        <v>20800</v>
      </c>
      <c r="AF211" s="2"/>
      <c r="AG211" s="2"/>
      <c r="AH211" s="2"/>
      <c r="AI211" s="6"/>
      <c r="AL211" s="5">
        <f t="shared" si="25"/>
        <v>209</v>
      </c>
      <c r="AM211" s="97">
        <f t="shared" si="26"/>
        <v>25700</v>
      </c>
      <c r="AN211" s="2"/>
      <c r="AO211" s="2"/>
    </row>
    <row r="212" spans="1:41" ht="13.5">
      <c r="A212" s="5">
        <f t="shared" si="22"/>
        <v>210</v>
      </c>
      <c r="B212" s="111" t="s">
        <v>241</v>
      </c>
      <c r="C212" s="2" t="s">
        <v>7</v>
      </c>
      <c r="D212" s="2" t="s">
        <v>8</v>
      </c>
      <c r="E212" s="6" t="s">
        <v>9</v>
      </c>
      <c r="AD212" s="5">
        <f t="shared" si="23"/>
        <v>210</v>
      </c>
      <c r="AE212" s="97">
        <f t="shared" si="24"/>
        <v>20900</v>
      </c>
      <c r="AF212" s="2"/>
      <c r="AG212" s="2"/>
      <c r="AH212" s="2"/>
      <c r="AI212" s="6"/>
      <c r="AL212" s="5">
        <f t="shared" si="25"/>
        <v>210</v>
      </c>
      <c r="AM212" s="97">
        <f t="shared" si="26"/>
        <v>25800</v>
      </c>
      <c r="AN212" s="2"/>
      <c r="AO212" s="2"/>
    </row>
    <row r="213" spans="1:41" ht="13.5">
      <c r="A213" s="5">
        <f t="shared" si="22"/>
        <v>211</v>
      </c>
      <c r="B213" s="111" t="s">
        <v>242</v>
      </c>
      <c r="C213" s="2" t="s">
        <v>7</v>
      </c>
      <c r="D213" s="2" t="s">
        <v>8</v>
      </c>
      <c r="E213" s="6" t="s">
        <v>9</v>
      </c>
      <c r="AD213" s="5">
        <f t="shared" si="23"/>
        <v>211</v>
      </c>
      <c r="AE213" s="97">
        <f t="shared" si="24"/>
        <v>21000</v>
      </c>
      <c r="AF213" s="2"/>
      <c r="AG213" s="2"/>
      <c r="AH213" s="2"/>
      <c r="AI213" s="6"/>
      <c r="AL213" s="5">
        <f t="shared" si="25"/>
        <v>211</v>
      </c>
      <c r="AM213" s="97">
        <f t="shared" si="26"/>
        <v>25900</v>
      </c>
      <c r="AN213" s="2"/>
      <c r="AO213" s="2"/>
    </row>
    <row r="214" spans="1:41" ht="13.5">
      <c r="A214" s="5">
        <f t="shared" si="22"/>
        <v>212</v>
      </c>
      <c r="B214" s="111" t="s">
        <v>243</v>
      </c>
      <c r="C214" s="2" t="s">
        <v>7</v>
      </c>
      <c r="D214" s="2" t="s">
        <v>8</v>
      </c>
      <c r="E214" s="6" t="s">
        <v>9</v>
      </c>
      <c r="AD214" s="5">
        <f t="shared" si="23"/>
        <v>212</v>
      </c>
      <c r="AE214" s="97">
        <f t="shared" si="24"/>
        <v>21100</v>
      </c>
      <c r="AF214" s="2"/>
      <c r="AG214" s="2"/>
      <c r="AH214" s="2"/>
      <c r="AI214" s="6"/>
      <c r="AL214" s="5">
        <f t="shared" si="25"/>
        <v>212</v>
      </c>
      <c r="AM214" s="97">
        <f t="shared" si="26"/>
        <v>26000</v>
      </c>
      <c r="AN214" s="2"/>
      <c r="AO214" s="2"/>
    </row>
    <row r="215" spans="1:41" ht="13.5">
      <c r="A215" s="5">
        <f t="shared" si="22"/>
        <v>213</v>
      </c>
      <c r="B215" s="111" t="s">
        <v>244</v>
      </c>
      <c r="C215" s="2" t="s">
        <v>7</v>
      </c>
      <c r="D215" s="2" t="s">
        <v>8</v>
      </c>
      <c r="E215" s="6" t="s">
        <v>9</v>
      </c>
      <c r="AD215" s="5">
        <f t="shared" si="23"/>
        <v>213</v>
      </c>
      <c r="AE215" s="97">
        <f t="shared" si="24"/>
        <v>21200</v>
      </c>
      <c r="AF215" s="2"/>
      <c r="AG215" s="2"/>
      <c r="AH215" s="2"/>
      <c r="AI215" s="6"/>
      <c r="AL215" s="5">
        <f t="shared" si="25"/>
        <v>213</v>
      </c>
      <c r="AM215" s="97">
        <f t="shared" si="26"/>
        <v>26100</v>
      </c>
      <c r="AN215" s="2"/>
      <c r="AO215" s="2"/>
    </row>
    <row r="216" spans="1:41" ht="13.5">
      <c r="A216" s="5">
        <f t="shared" si="22"/>
        <v>214</v>
      </c>
      <c r="B216" s="111" t="s">
        <v>245</v>
      </c>
      <c r="C216" s="2" t="s">
        <v>7</v>
      </c>
      <c r="D216" s="2" t="s">
        <v>8</v>
      </c>
      <c r="E216" s="6" t="s">
        <v>9</v>
      </c>
      <c r="AD216" s="5">
        <f t="shared" si="23"/>
        <v>214</v>
      </c>
      <c r="AE216" s="97">
        <f t="shared" si="24"/>
        <v>21300</v>
      </c>
      <c r="AF216" s="2"/>
      <c r="AG216" s="2"/>
      <c r="AH216" s="2"/>
      <c r="AI216" s="6"/>
      <c r="AL216" s="5">
        <f t="shared" si="25"/>
        <v>214</v>
      </c>
      <c r="AM216" s="97">
        <f t="shared" si="26"/>
        <v>26200</v>
      </c>
      <c r="AN216" s="2"/>
      <c r="AO216" s="2"/>
    </row>
    <row r="217" spans="1:41" ht="13.5">
      <c r="A217" s="5">
        <f t="shared" si="22"/>
        <v>215</v>
      </c>
      <c r="B217" s="111" t="s">
        <v>246</v>
      </c>
      <c r="C217" s="2" t="s">
        <v>7</v>
      </c>
      <c r="D217" s="2" t="s">
        <v>8</v>
      </c>
      <c r="E217" s="6" t="s">
        <v>9</v>
      </c>
      <c r="AD217" s="5">
        <f t="shared" si="23"/>
        <v>215</v>
      </c>
      <c r="AE217" s="97">
        <f t="shared" si="24"/>
        <v>21400</v>
      </c>
      <c r="AF217" s="2"/>
      <c r="AG217" s="2"/>
      <c r="AH217" s="2"/>
      <c r="AI217" s="6"/>
      <c r="AL217" s="5">
        <f t="shared" si="25"/>
        <v>215</v>
      </c>
      <c r="AM217" s="97">
        <f t="shared" si="26"/>
        <v>26300</v>
      </c>
      <c r="AN217" s="2"/>
      <c r="AO217" s="2"/>
    </row>
    <row r="218" spans="1:41" ht="13.5">
      <c r="A218" s="5">
        <f t="shared" si="22"/>
        <v>216</v>
      </c>
      <c r="B218" s="111" t="s">
        <v>247</v>
      </c>
      <c r="C218" s="2" t="s">
        <v>7</v>
      </c>
      <c r="D218" s="2" t="s">
        <v>8</v>
      </c>
      <c r="E218" s="6" t="s">
        <v>9</v>
      </c>
      <c r="AD218" s="5">
        <f t="shared" si="23"/>
        <v>216</v>
      </c>
      <c r="AE218" s="97">
        <f t="shared" si="24"/>
        <v>21500</v>
      </c>
      <c r="AF218" s="2"/>
      <c r="AG218" s="2"/>
      <c r="AH218" s="2"/>
      <c r="AI218" s="6"/>
      <c r="AL218" s="5">
        <f t="shared" si="25"/>
        <v>216</v>
      </c>
      <c r="AM218" s="97">
        <f t="shared" si="26"/>
        <v>26400</v>
      </c>
      <c r="AN218" s="2"/>
      <c r="AO218" s="2"/>
    </row>
    <row r="219" spans="1:41" ht="13.5">
      <c r="A219" s="5">
        <f t="shared" si="22"/>
        <v>217</v>
      </c>
      <c r="B219" s="111" t="s">
        <v>248</v>
      </c>
      <c r="C219" s="2" t="s">
        <v>7</v>
      </c>
      <c r="D219" s="2" t="s">
        <v>8</v>
      </c>
      <c r="E219" s="6" t="s">
        <v>9</v>
      </c>
      <c r="AD219" s="5">
        <f t="shared" si="23"/>
        <v>217</v>
      </c>
      <c r="AE219" s="97">
        <f t="shared" si="24"/>
        <v>21600</v>
      </c>
      <c r="AF219" s="2"/>
      <c r="AG219" s="2"/>
      <c r="AH219" s="2"/>
      <c r="AI219" s="6"/>
      <c r="AL219" s="5">
        <f t="shared" si="25"/>
        <v>217</v>
      </c>
      <c r="AM219" s="97">
        <f t="shared" si="26"/>
        <v>26500</v>
      </c>
      <c r="AN219" s="2"/>
      <c r="AO219" s="2"/>
    </row>
    <row r="220" spans="1:41" ht="13.5">
      <c r="A220" s="5">
        <f t="shared" si="22"/>
        <v>218</v>
      </c>
      <c r="B220" s="111" t="s">
        <v>249</v>
      </c>
      <c r="C220" s="2" t="s">
        <v>7</v>
      </c>
      <c r="D220" s="2" t="s">
        <v>8</v>
      </c>
      <c r="E220" s="6" t="s">
        <v>9</v>
      </c>
      <c r="AD220" s="5">
        <f t="shared" si="23"/>
        <v>218</v>
      </c>
      <c r="AE220" s="97">
        <f t="shared" si="24"/>
        <v>21700</v>
      </c>
      <c r="AF220" s="2"/>
      <c r="AG220" s="2"/>
      <c r="AH220" s="2"/>
      <c r="AI220" s="6"/>
      <c r="AL220" s="5">
        <f t="shared" si="25"/>
        <v>218</v>
      </c>
      <c r="AM220" s="97">
        <f t="shared" si="26"/>
        <v>26600</v>
      </c>
      <c r="AN220" s="2"/>
      <c r="AO220" s="2"/>
    </row>
    <row r="221" spans="1:41" ht="13.5">
      <c r="A221" s="5">
        <f t="shared" si="22"/>
        <v>219</v>
      </c>
      <c r="B221" s="111" t="s">
        <v>250</v>
      </c>
      <c r="C221" s="2" t="s">
        <v>7</v>
      </c>
      <c r="D221" s="2" t="s">
        <v>8</v>
      </c>
      <c r="E221" s="6" t="s">
        <v>9</v>
      </c>
      <c r="AD221" s="5">
        <f t="shared" si="23"/>
        <v>219</v>
      </c>
      <c r="AE221" s="97">
        <f t="shared" si="24"/>
        <v>21800</v>
      </c>
      <c r="AF221" s="2"/>
      <c r="AG221" s="2"/>
      <c r="AH221" s="2"/>
      <c r="AI221" s="6"/>
      <c r="AL221" s="5">
        <f t="shared" si="25"/>
        <v>219</v>
      </c>
      <c r="AM221" s="97">
        <f t="shared" si="26"/>
        <v>26700</v>
      </c>
      <c r="AN221" s="2"/>
      <c r="AO221" s="2"/>
    </row>
    <row r="222" spans="1:41" ht="13.5">
      <c r="A222" s="5">
        <f t="shared" si="22"/>
        <v>220</v>
      </c>
      <c r="B222" s="111" t="s">
        <v>251</v>
      </c>
      <c r="C222" s="2" t="s">
        <v>7</v>
      </c>
      <c r="D222" s="2" t="s">
        <v>8</v>
      </c>
      <c r="E222" s="6" t="s">
        <v>9</v>
      </c>
      <c r="AD222" s="5">
        <f t="shared" si="23"/>
        <v>220</v>
      </c>
      <c r="AE222" s="97">
        <f t="shared" si="24"/>
        <v>21900</v>
      </c>
      <c r="AF222" s="2"/>
      <c r="AG222" s="2"/>
      <c r="AH222" s="2"/>
      <c r="AI222" s="6"/>
      <c r="AL222" s="5">
        <f t="shared" si="25"/>
        <v>220</v>
      </c>
      <c r="AM222" s="97">
        <f t="shared" si="26"/>
        <v>26800</v>
      </c>
      <c r="AN222" s="2"/>
      <c r="AO222" s="2"/>
    </row>
    <row r="223" spans="1:41" ht="13.5">
      <c r="A223" s="5">
        <f t="shared" si="22"/>
        <v>221</v>
      </c>
      <c r="B223" s="111" t="s">
        <v>252</v>
      </c>
      <c r="C223" s="2" t="s">
        <v>7</v>
      </c>
      <c r="D223" s="2" t="s">
        <v>8</v>
      </c>
      <c r="E223" s="6" t="s">
        <v>9</v>
      </c>
      <c r="AD223" s="5">
        <f t="shared" si="23"/>
        <v>221</v>
      </c>
      <c r="AE223" s="97">
        <f t="shared" si="24"/>
        <v>22000</v>
      </c>
      <c r="AF223" s="2"/>
      <c r="AG223" s="2"/>
      <c r="AH223" s="2"/>
      <c r="AI223" s="6"/>
      <c r="AL223" s="5">
        <f t="shared" si="25"/>
        <v>221</v>
      </c>
      <c r="AM223" s="97">
        <f t="shared" si="26"/>
        <v>26900</v>
      </c>
      <c r="AN223" s="2"/>
      <c r="AO223" s="2"/>
    </row>
    <row r="224" spans="1:41" ht="13.5">
      <c r="A224" s="5">
        <f t="shared" si="22"/>
        <v>222</v>
      </c>
      <c r="B224" s="111" t="s">
        <v>253</v>
      </c>
      <c r="C224" s="2" t="s">
        <v>7</v>
      </c>
      <c r="D224" s="2" t="s">
        <v>8</v>
      </c>
      <c r="E224" s="6" t="s">
        <v>9</v>
      </c>
      <c r="AD224" s="5">
        <f t="shared" si="23"/>
        <v>222</v>
      </c>
      <c r="AE224" s="97">
        <f t="shared" si="24"/>
        <v>22100</v>
      </c>
      <c r="AF224" s="2"/>
      <c r="AG224" s="2"/>
      <c r="AH224" s="2"/>
      <c r="AI224" s="6"/>
      <c r="AL224" s="5">
        <f t="shared" si="25"/>
        <v>222</v>
      </c>
      <c r="AM224" s="97">
        <f t="shared" si="26"/>
        <v>27000</v>
      </c>
      <c r="AN224" s="2"/>
      <c r="AO224" s="2"/>
    </row>
    <row r="225" spans="1:41" ht="13.5">
      <c r="A225" s="5">
        <f t="shared" si="22"/>
        <v>223</v>
      </c>
      <c r="B225" s="111" t="s">
        <v>254</v>
      </c>
      <c r="C225" s="2" t="s">
        <v>7</v>
      </c>
      <c r="D225" s="2" t="s">
        <v>8</v>
      </c>
      <c r="E225" s="6" t="s">
        <v>9</v>
      </c>
      <c r="AD225" s="5">
        <f t="shared" si="23"/>
        <v>223</v>
      </c>
      <c r="AE225" s="97">
        <f t="shared" si="24"/>
        <v>22200</v>
      </c>
      <c r="AF225" s="2"/>
      <c r="AG225" s="2"/>
      <c r="AH225" s="2"/>
      <c r="AI225" s="6"/>
      <c r="AL225" s="5">
        <f t="shared" si="25"/>
        <v>223</v>
      </c>
      <c r="AM225" s="97">
        <f t="shared" si="26"/>
        <v>27100</v>
      </c>
      <c r="AN225" s="2"/>
      <c r="AO225" s="2"/>
    </row>
    <row r="226" spans="1:41" ht="13.5">
      <c r="A226" s="5">
        <f t="shared" si="22"/>
        <v>224</v>
      </c>
      <c r="B226" s="111" t="s">
        <v>255</v>
      </c>
      <c r="C226" s="2" t="s">
        <v>7</v>
      </c>
      <c r="D226" s="2" t="s">
        <v>8</v>
      </c>
      <c r="E226" s="6" t="s">
        <v>9</v>
      </c>
      <c r="AD226" s="5">
        <f t="shared" si="23"/>
        <v>224</v>
      </c>
      <c r="AE226" s="97">
        <f t="shared" si="24"/>
        <v>22300</v>
      </c>
      <c r="AF226" s="2"/>
      <c r="AG226" s="2"/>
      <c r="AH226" s="2"/>
      <c r="AI226" s="6"/>
      <c r="AL226" s="5">
        <f t="shared" si="25"/>
        <v>224</v>
      </c>
      <c r="AM226" s="97">
        <f t="shared" si="26"/>
        <v>27200</v>
      </c>
      <c r="AN226" s="2"/>
      <c r="AO226" s="2"/>
    </row>
    <row r="227" spans="1:41" ht="13.5">
      <c r="A227" s="5">
        <f t="shared" si="22"/>
        <v>225</v>
      </c>
      <c r="B227" s="111" t="s">
        <v>256</v>
      </c>
      <c r="C227" s="2" t="s">
        <v>7</v>
      </c>
      <c r="D227" s="2" t="s">
        <v>8</v>
      </c>
      <c r="E227" s="6" t="s">
        <v>9</v>
      </c>
      <c r="AD227" s="5">
        <f t="shared" si="23"/>
        <v>225</v>
      </c>
      <c r="AE227" s="97">
        <f t="shared" si="24"/>
        <v>22400</v>
      </c>
      <c r="AF227" s="2"/>
      <c r="AG227" s="2"/>
      <c r="AH227" s="2"/>
      <c r="AI227" s="6"/>
      <c r="AL227" s="5">
        <f t="shared" si="25"/>
        <v>225</v>
      </c>
      <c r="AM227" s="97">
        <f t="shared" si="26"/>
        <v>27300</v>
      </c>
      <c r="AN227" s="2"/>
      <c r="AO227" s="2"/>
    </row>
    <row r="228" spans="1:41" ht="13.5">
      <c r="A228" s="5">
        <f t="shared" si="22"/>
        <v>226</v>
      </c>
      <c r="B228" s="111" t="s">
        <v>257</v>
      </c>
      <c r="C228" s="2" t="s">
        <v>7</v>
      </c>
      <c r="D228" s="2" t="s">
        <v>8</v>
      </c>
      <c r="E228" s="6" t="s">
        <v>9</v>
      </c>
      <c r="AD228" s="5">
        <f t="shared" si="23"/>
        <v>226</v>
      </c>
      <c r="AE228" s="97">
        <f t="shared" si="24"/>
        <v>22500</v>
      </c>
      <c r="AF228" s="2"/>
      <c r="AG228" s="2"/>
      <c r="AH228" s="2"/>
      <c r="AI228" s="6"/>
      <c r="AL228" s="5">
        <f t="shared" si="25"/>
        <v>226</v>
      </c>
      <c r="AM228" s="97">
        <f t="shared" si="26"/>
        <v>27400</v>
      </c>
      <c r="AN228" s="2"/>
      <c r="AO228" s="2"/>
    </row>
    <row r="229" spans="1:41" ht="13.5">
      <c r="A229" s="5">
        <f t="shared" si="22"/>
        <v>227</v>
      </c>
      <c r="B229" s="111" t="s">
        <v>258</v>
      </c>
      <c r="C229" s="2" t="s">
        <v>7</v>
      </c>
      <c r="D229" s="2" t="s">
        <v>8</v>
      </c>
      <c r="E229" s="6" t="s">
        <v>9</v>
      </c>
      <c r="AD229" s="5">
        <f t="shared" si="23"/>
        <v>227</v>
      </c>
      <c r="AE229" s="97">
        <f t="shared" si="24"/>
        <v>22600</v>
      </c>
      <c r="AF229" s="2"/>
      <c r="AG229" s="2"/>
      <c r="AH229" s="2"/>
      <c r="AI229" s="6"/>
      <c r="AL229" s="5">
        <f t="shared" si="25"/>
        <v>227</v>
      </c>
      <c r="AM229" s="97">
        <f t="shared" si="26"/>
        <v>27500</v>
      </c>
      <c r="AN229" s="2"/>
      <c r="AO229" s="2"/>
    </row>
    <row r="230" spans="1:41" ht="13.5">
      <c r="A230" s="5">
        <f t="shared" si="22"/>
        <v>228</v>
      </c>
      <c r="B230" s="111" t="s">
        <v>259</v>
      </c>
      <c r="C230" s="2" t="s">
        <v>260</v>
      </c>
      <c r="D230" s="2" t="s">
        <v>261</v>
      </c>
      <c r="E230" s="6" t="s">
        <v>9</v>
      </c>
      <c r="AD230" s="5">
        <f t="shared" si="23"/>
        <v>228</v>
      </c>
      <c r="AE230" s="97">
        <f t="shared" si="24"/>
        <v>22700</v>
      </c>
      <c r="AF230" s="2"/>
      <c r="AG230" s="2"/>
      <c r="AH230" s="2"/>
      <c r="AI230" s="6"/>
      <c r="AL230" s="5">
        <f t="shared" si="25"/>
        <v>228</v>
      </c>
      <c r="AM230" s="97">
        <f t="shared" si="26"/>
        <v>27600</v>
      </c>
      <c r="AN230" s="2"/>
      <c r="AO230" s="2"/>
    </row>
    <row r="231" spans="1:41" ht="13.5">
      <c r="A231" s="5">
        <f t="shared" si="22"/>
        <v>229</v>
      </c>
      <c r="B231" s="111" t="s">
        <v>262</v>
      </c>
      <c r="C231" s="2" t="s">
        <v>260</v>
      </c>
      <c r="D231" s="2" t="s">
        <v>261</v>
      </c>
      <c r="E231" s="6" t="s">
        <v>9</v>
      </c>
      <c r="AD231" s="5">
        <f t="shared" si="23"/>
        <v>229</v>
      </c>
      <c r="AE231" s="97">
        <f t="shared" si="24"/>
        <v>22800</v>
      </c>
      <c r="AF231" s="2"/>
      <c r="AG231" s="2"/>
      <c r="AH231" s="2"/>
      <c r="AI231" s="6"/>
      <c r="AL231" s="5">
        <f t="shared" si="25"/>
        <v>229</v>
      </c>
      <c r="AM231" s="97">
        <f t="shared" si="26"/>
        <v>27700</v>
      </c>
      <c r="AN231" s="2"/>
      <c r="AO231" s="2"/>
    </row>
    <row r="232" spans="1:41" ht="13.5">
      <c r="A232" s="5">
        <f t="shared" si="22"/>
        <v>230</v>
      </c>
      <c r="B232" s="111" t="s">
        <v>263</v>
      </c>
      <c r="C232" s="2" t="s">
        <v>260</v>
      </c>
      <c r="D232" s="2" t="s">
        <v>261</v>
      </c>
      <c r="E232" s="6" t="s">
        <v>9</v>
      </c>
      <c r="AD232" s="5">
        <f t="shared" si="23"/>
        <v>230</v>
      </c>
      <c r="AE232" s="97">
        <f t="shared" si="24"/>
        <v>22900</v>
      </c>
      <c r="AF232" s="2"/>
      <c r="AG232" s="2"/>
      <c r="AH232" s="2"/>
      <c r="AI232" s="6"/>
      <c r="AL232" s="5">
        <f t="shared" si="25"/>
        <v>230</v>
      </c>
      <c r="AM232" s="97">
        <f t="shared" si="26"/>
        <v>27800</v>
      </c>
      <c r="AN232" s="2"/>
      <c r="AO232" s="2"/>
    </row>
    <row r="233" spans="1:41" ht="13.5">
      <c r="A233" s="5">
        <f t="shared" si="22"/>
        <v>231</v>
      </c>
      <c r="B233" s="111" t="s">
        <v>264</v>
      </c>
      <c r="C233" s="2" t="s">
        <v>260</v>
      </c>
      <c r="D233" s="2" t="s">
        <v>261</v>
      </c>
      <c r="E233" s="6" t="s">
        <v>9</v>
      </c>
      <c r="AD233" s="5">
        <f t="shared" si="23"/>
        <v>231</v>
      </c>
      <c r="AE233" s="97">
        <f t="shared" si="24"/>
        <v>23000</v>
      </c>
      <c r="AF233" s="2"/>
      <c r="AG233" s="2"/>
      <c r="AH233" s="2"/>
      <c r="AI233" s="6"/>
      <c r="AL233" s="5">
        <f t="shared" si="25"/>
        <v>231</v>
      </c>
      <c r="AM233" s="97">
        <f t="shared" si="26"/>
        <v>27900</v>
      </c>
      <c r="AN233" s="2"/>
      <c r="AO233" s="2"/>
    </row>
    <row r="234" spans="1:41" ht="13.5">
      <c r="A234" s="5">
        <f t="shared" si="22"/>
        <v>232</v>
      </c>
      <c r="B234" s="111" t="s">
        <v>265</v>
      </c>
      <c r="C234" s="2" t="s">
        <v>260</v>
      </c>
      <c r="D234" s="2" t="s">
        <v>261</v>
      </c>
      <c r="E234" s="6" t="s">
        <v>9</v>
      </c>
      <c r="AD234" s="5">
        <f t="shared" si="23"/>
        <v>232</v>
      </c>
      <c r="AE234" s="97">
        <f t="shared" si="24"/>
        <v>23100</v>
      </c>
      <c r="AF234" s="2"/>
      <c r="AG234" s="2"/>
      <c r="AH234" s="2"/>
      <c r="AI234" s="6"/>
      <c r="AL234" s="5">
        <f t="shared" si="25"/>
        <v>232</v>
      </c>
      <c r="AM234" s="97">
        <f t="shared" si="26"/>
        <v>28000</v>
      </c>
      <c r="AN234" s="2"/>
      <c r="AO234" s="2"/>
    </row>
    <row r="235" spans="1:41" ht="13.5">
      <c r="A235" s="5">
        <f t="shared" si="22"/>
        <v>233</v>
      </c>
      <c r="B235" s="111" t="s">
        <v>266</v>
      </c>
      <c r="C235" s="2" t="s">
        <v>260</v>
      </c>
      <c r="D235" s="2" t="s">
        <v>261</v>
      </c>
      <c r="E235" s="6" t="s">
        <v>9</v>
      </c>
      <c r="AD235" s="5">
        <f t="shared" si="23"/>
        <v>233</v>
      </c>
      <c r="AE235" s="97">
        <f t="shared" si="24"/>
        <v>23200</v>
      </c>
      <c r="AF235" s="2"/>
      <c r="AG235" s="2"/>
      <c r="AH235" s="2"/>
      <c r="AI235" s="6"/>
      <c r="AL235" s="5">
        <f t="shared" si="25"/>
        <v>233</v>
      </c>
      <c r="AM235" s="97">
        <f t="shared" si="26"/>
        <v>28100</v>
      </c>
      <c r="AN235" s="2"/>
      <c r="AO235" s="2"/>
    </row>
    <row r="236" spans="1:41" ht="13.5">
      <c r="A236" s="5">
        <f t="shared" si="22"/>
        <v>234</v>
      </c>
      <c r="B236" s="111" t="s">
        <v>267</v>
      </c>
      <c r="C236" s="2" t="s">
        <v>260</v>
      </c>
      <c r="D236" s="2" t="s">
        <v>261</v>
      </c>
      <c r="E236" s="6" t="s">
        <v>9</v>
      </c>
      <c r="AD236" s="5">
        <f t="shared" si="23"/>
        <v>234</v>
      </c>
      <c r="AE236" s="97">
        <f t="shared" si="24"/>
        <v>23300</v>
      </c>
      <c r="AF236" s="2"/>
      <c r="AG236" s="2"/>
      <c r="AH236" s="2"/>
      <c r="AI236" s="6"/>
      <c r="AL236" s="5">
        <f t="shared" si="25"/>
        <v>234</v>
      </c>
      <c r="AM236" s="97">
        <f t="shared" si="26"/>
        <v>28200</v>
      </c>
      <c r="AN236" s="2"/>
      <c r="AO236" s="2"/>
    </row>
    <row r="237" spans="1:41" ht="13.5">
      <c r="A237" s="5">
        <f t="shared" si="22"/>
        <v>235</v>
      </c>
      <c r="B237" s="111" t="s">
        <v>268</v>
      </c>
      <c r="C237" s="2" t="s">
        <v>260</v>
      </c>
      <c r="D237" s="2" t="s">
        <v>261</v>
      </c>
      <c r="E237" s="6" t="s">
        <v>9</v>
      </c>
      <c r="AD237" s="5">
        <f t="shared" si="23"/>
        <v>235</v>
      </c>
      <c r="AE237" s="97">
        <f t="shared" si="24"/>
        <v>23400</v>
      </c>
      <c r="AF237" s="2"/>
      <c r="AG237" s="2"/>
      <c r="AH237" s="2"/>
      <c r="AI237" s="6"/>
      <c r="AL237" s="5">
        <f t="shared" si="25"/>
        <v>235</v>
      </c>
      <c r="AM237" s="97">
        <f t="shared" si="26"/>
        <v>28300</v>
      </c>
      <c r="AN237" s="2"/>
      <c r="AO237" s="2"/>
    </row>
    <row r="238" spans="1:41" ht="13.5">
      <c r="A238" s="5">
        <f t="shared" si="22"/>
        <v>236</v>
      </c>
      <c r="B238" s="111" t="s">
        <v>269</v>
      </c>
      <c r="C238" s="2" t="s">
        <v>260</v>
      </c>
      <c r="D238" s="2" t="s">
        <v>261</v>
      </c>
      <c r="E238" s="6" t="s">
        <v>9</v>
      </c>
      <c r="AD238" s="5">
        <f t="shared" si="23"/>
        <v>236</v>
      </c>
      <c r="AE238" s="97">
        <f t="shared" si="24"/>
        <v>23500</v>
      </c>
      <c r="AF238" s="2"/>
      <c r="AG238" s="2"/>
      <c r="AH238" s="2"/>
      <c r="AI238" s="6"/>
      <c r="AL238" s="5">
        <f t="shared" si="25"/>
        <v>236</v>
      </c>
      <c r="AM238" s="97">
        <f t="shared" si="26"/>
        <v>28400</v>
      </c>
      <c r="AN238" s="2"/>
      <c r="AO238" s="2"/>
    </row>
    <row r="239" spans="1:41" ht="13.5">
      <c r="A239" s="5">
        <f t="shared" si="22"/>
        <v>237</v>
      </c>
      <c r="B239" s="111" t="s">
        <v>270</v>
      </c>
      <c r="C239" s="2" t="s">
        <v>260</v>
      </c>
      <c r="D239" s="2" t="s">
        <v>261</v>
      </c>
      <c r="E239" s="6" t="s">
        <v>9</v>
      </c>
      <c r="AD239" s="5">
        <f t="shared" si="23"/>
        <v>237</v>
      </c>
      <c r="AE239" s="97">
        <f t="shared" si="24"/>
        <v>23600</v>
      </c>
      <c r="AF239" s="2"/>
      <c r="AG239" s="2"/>
      <c r="AH239" s="2"/>
      <c r="AI239" s="6"/>
      <c r="AL239" s="5">
        <f t="shared" si="25"/>
        <v>237</v>
      </c>
      <c r="AM239" s="97">
        <f t="shared" si="26"/>
        <v>28500</v>
      </c>
      <c r="AN239" s="2"/>
      <c r="AO239" s="2"/>
    </row>
    <row r="240" spans="1:41" ht="13.5">
      <c r="A240" s="5">
        <f t="shared" si="22"/>
        <v>238</v>
      </c>
      <c r="B240" s="111" t="s">
        <v>271</v>
      </c>
      <c r="C240" s="2" t="s">
        <v>260</v>
      </c>
      <c r="D240" s="2" t="s">
        <v>261</v>
      </c>
      <c r="E240" s="6" t="s">
        <v>9</v>
      </c>
      <c r="AD240" s="5">
        <f t="shared" si="23"/>
        <v>238</v>
      </c>
      <c r="AE240" s="97">
        <f t="shared" si="24"/>
        <v>23700</v>
      </c>
      <c r="AF240" s="2"/>
      <c r="AG240" s="2"/>
      <c r="AH240" s="2"/>
      <c r="AI240" s="6"/>
      <c r="AL240" s="5">
        <f t="shared" si="25"/>
        <v>238</v>
      </c>
      <c r="AM240" s="97">
        <f t="shared" si="26"/>
        <v>28600</v>
      </c>
      <c r="AN240" s="2"/>
      <c r="AO240" s="2"/>
    </row>
    <row r="241" spans="1:41" ht="13.5">
      <c r="A241" s="5">
        <f t="shared" si="22"/>
        <v>239</v>
      </c>
      <c r="B241" s="111" t="s">
        <v>272</v>
      </c>
      <c r="C241" s="2" t="s">
        <v>260</v>
      </c>
      <c r="D241" s="2" t="s">
        <v>261</v>
      </c>
      <c r="E241" s="6" t="s">
        <v>9</v>
      </c>
      <c r="AD241" s="5">
        <f t="shared" si="23"/>
        <v>239</v>
      </c>
      <c r="AE241" s="97">
        <f t="shared" si="24"/>
        <v>23800</v>
      </c>
      <c r="AF241" s="2"/>
      <c r="AG241" s="2"/>
      <c r="AH241" s="2"/>
      <c r="AI241" s="6"/>
      <c r="AL241" s="5">
        <f t="shared" si="25"/>
        <v>239</v>
      </c>
      <c r="AM241" s="97">
        <f t="shared" si="26"/>
        <v>28700</v>
      </c>
      <c r="AN241" s="2"/>
      <c r="AO241" s="2"/>
    </row>
    <row r="242" spans="1:41" ht="13.5">
      <c r="A242" s="5">
        <f t="shared" si="22"/>
        <v>240</v>
      </c>
      <c r="B242" s="111" t="s">
        <v>273</v>
      </c>
      <c r="C242" s="2" t="s">
        <v>260</v>
      </c>
      <c r="D242" s="2" t="s">
        <v>261</v>
      </c>
      <c r="E242" s="6" t="s">
        <v>9</v>
      </c>
      <c r="AD242" s="5">
        <f t="shared" si="23"/>
        <v>240</v>
      </c>
      <c r="AE242" s="97">
        <f t="shared" si="24"/>
        <v>23900</v>
      </c>
      <c r="AF242" s="2"/>
      <c r="AG242" s="2"/>
      <c r="AH242" s="2"/>
      <c r="AI242" s="6"/>
      <c r="AL242" s="5">
        <f t="shared" si="25"/>
        <v>240</v>
      </c>
      <c r="AM242" s="97">
        <f t="shared" si="26"/>
        <v>28800</v>
      </c>
      <c r="AN242" s="2"/>
      <c r="AO242" s="2"/>
    </row>
    <row r="243" spans="1:41" ht="13.5">
      <c r="A243" s="5">
        <f t="shared" si="22"/>
        <v>241</v>
      </c>
      <c r="B243" s="111" t="s">
        <v>274</v>
      </c>
      <c r="C243" s="2" t="s">
        <v>260</v>
      </c>
      <c r="D243" s="2" t="s">
        <v>261</v>
      </c>
      <c r="E243" s="6" t="s">
        <v>9</v>
      </c>
      <c r="AD243" s="5">
        <f t="shared" si="23"/>
        <v>241</v>
      </c>
      <c r="AE243" s="97">
        <f t="shared" si="24"/>
        <v>24000</v>
      </c>
      <c r="AF243" s="2"/>
      <c r="AG243" s="2"/>
      <c r="AH243" s="2"/>
      <c r="AI243" s="6"/>
      <c r="AL243" s="5">
        <f t="shared" si="25"/>
        <v>241</v>
      </c>
      <c r="AM243" s="97">
        <f t="shared" si="26"/>
        <v>28900</v>
      </c>
      <c r="AN243" s="2"/>
      <c r="AO243" s="2"/>
    </row>
    <row r="244" spans="1:41" ht="13.5">
      <c r="A244" s="5">
        <f t="shared" si="22"/>
        <v>242</v>
      </c>
      <c r="B244" s="111" t="s">
        <v>275</v>
      </c>
      <c r="C244" s="2" t="s">
        <v>260</v>
      </c>
      <c r="D244" s="2" t="s">
        <v>261</v>
      </c>
      <c r="E244" s="6" t="s">
        <v>9</v>
      </c>
      <c r="AD244" s="5">
        <f t="shared" si="23"/>
        <v>242</v>
      </c>
      <c r="AE244" s="97">
        <f t="shared" si="24"/>
        <v>24100</v>
      </c>
      <c r="AF244" s="2"/>
      <c r="AG244" s="2"/>
      <c r="AH244" s="2"/>
      <c r="AI244" s="6"/>
      <c r="AL244" s="5">
        <f t="shared" si="25"/>
        <v>242</v>
      </c>
      <c r="AM244" s="97">
        <f t="shared" si="26"/>
        <v>29000</v>
      </c>
      <c r="AN244" s="2"/>
      <c r="AO244" s="2"/>
    </row>
    <row r="245" spans="1:41" ht="13.5">
      <c r="A245" s="5">
        <f t="shared" si="22"/>
        <v>243</v>
      </c>
      <c r="B245" s="111" t="s">
        <v>276</v>
      </c>
      <c r="C245" s="2" t="s">
        <v>260</v>
      </c>
      <c r="D245" s="2" t="s">
        <v>261</v>
      </c>
      <c r="E245" s="6" t="s">
        <v>9</v>
      </c>
      <c r="AD245" s="5">
        <f t="shared" si="23"/>
        <v>243</v>
      </c>
      <c r="AE245" s="97">
        <f t="shared" si="24"/>
        <v>24200</v>
      </c>
      <c r="AF245" s="2"/>
      <c r="AG245" s="2"/>
      <c r="AH245" s="2"/>
      <c r="AI245" s="6"/>
      <c r="AL245" s="5">
        <f t="shared" si="25"/>
        <v>243</v>
      </c>
      <c r="AM245" s="97">
        <f t="shared" si="26"/>
        <v>29100</v>
      </c>
      <c r="AN245" s="2"/>
      <c r="AO245" s="2"/>
    </row>
    <row r="246" spans="1:41" ht="13.5">
      <c r="A246" s="5">
        <f t="shared" si="22"/>
        <v>244</v>
      </c>
      <c r="B246" s="111" t="s">
        <v>277</v>
      </c>
      <c r="C246" s="2" t="s">
        <v>260</v>
      </c>
      <c r="D246" s="2" t="s">
        <v>261</v>
      </c>
      <c r="E246" s="6" t="s">
        <v>9</v>
      </c>
      <c r="AD246" s="5">
        <f t="shared" si="23"/>
        <v>244</v>
      </c>
      <c r="AE246" s="97">
        <f t="shared" si="24"/>
        <v>24300</v>
      </c>
      <c r="AF246" s="2"/>
      <c r="AG246" s="2"/>
      <c r="AH246" s="2"/>
      <c r="AI246" s="6"/>
      <c r="AL246" s="5">
        <f t="shared" si="25"/>
        <v>244</v>
      </c>
      <c r="AM246" s="97">
        <f t="shared" si="26"/>
        <v>29200</v>
      </c>
      <c r="AN246" s="2"/>
      <c r="AO246" s="2"/>
    </row>
    <row r="247" spans="1:41" ht="13.5">
      <c r="A247" s="5">
        <f t="shared" si="22"/>
        <v>245</v>
      </c>
      <c r="B247" s="111" t="s">
        <v>278</v>
      </c>
      <c r="C247" s="2" t="s">
        <v>260</v>
      </c>
      <c r="D247" s="2" t="s">
        <v>261</v>
      </c>
      <c r="E247" s="6" t="s">
        <v>9</v>
      </c>
      <c r="AD247" s="5">
        <f t="shared" si="23"/>
        <v>245</v>
      </c>
      <c r="AE247" s="97">
        <f t="shared" si="24"/>
        <v>24400</v>
      </c>
      <c r="AF247" s="2"/>
      <c r="AG247" s="2"/>
      <c r="AH247" s="2"/>
      <c r="AI247" s="6"/>
      <c r="AL247" s="5">
        <f t="shared" si="25"/>
        <v>245</v>
      </c>
      <c r="AM247" s="97">
        <f t="shared" si="26"/>
        <v>29300</v>
      </c>
      <c r="AN247" s="2"/>
      <c r="AO247" s="2"/>
    </row>
    <row r="248" spans="1:41" ht="13.5">
      <c r="A248" s="5">
        <f t="shared" si="22"/>
        <v>246</v>
      </c>
      <c r="B248" s="111" t="s">
        <v>279</v>
      </c>
      <c r="C248" s="2" t="s">
        <v>260</v>
      </c>
      <c r="D248" s="2" t="s">
        <v>261</v>
      </c>
      <c r="E248" s="6" t="s">
        <v>9</v>
      </c>
      <c r="AD248" s="5">
        <f t="shared" si="23"/>
        <v>246</v>
      </c>
      <c r="AE248" s="97">
        <f t="shared" si="24"/>
        <v>24500</v>
      </c>
      <c r="AF248" s="2"/>
      <c r="AG248" s="2"/>
      <c r="AH248" s="2"/>
      <c r="AI248" s="6"/>
      <c r="AL248" s="5">
        <f t="shared" si="25"/>
        <v>246</v>
      </c>
      <c r="AM248" s="97">
        <f t="shared" si="26"/>
        <v>29400</v>
      </c>
      <c r="AN248" s="2"/>
      <c r="AO248" s="2"/>
    </row>
    <row r="249" spans="1:41" ht="13.5">
      <c r="A249" s="5">
        <f t="shared" si="22"/>
        <v>247</v>
      </c>
      <c r="B249" s="111" t="s">
        <v>280</v>
      </c>
      <c r="C249" s="2" t="s">
        <v>260</v>
      </c>
      <c r="D249" s="2" t="s">
        <v>261</v>
      </c>
      <c r="E249" s="6" t="s">
        <v>9</v>
      </c>
      <c r="AD249" s="5">
        <f t="shared" si="23"/>
        <v>247</v>
      </c>
      <c r="AE249" s="97">
        <f t="shared" si="24"/>
        <v>24600</v>
      </c>
      <c r="AF249" s="2"/>
      <c r="AG249" s="2"/>
      <c r="AH249" s="2"/>
      <c r="AI249" s="6"/>
      <c r="AL249" s="5">
        <f t="shared" si="25"/>
        <v>247</v>
      </c>
      <c r="AM249" s="97">
        <f t="shared" si="26"/>
        <v>29500</v>
      </c>
      <c r="AN249" s="2"/>
      <c r="AO249" s="2"/>
    </row>
    <row r="250" spans="1:41" ht="13.5">
      <c r="A250" s="5">
        <f t="shared" si="22"/>
        <v>248</v>
      </c>
      <c r="B250" s="111" t="s">
        <v>281</v>
      </c>
      <c r="C250" s="2" t="s">
        <v>260</v>
      </c>
      <c r="D250" s="2" t="s">
        <v>261</v>
      </c>
      <c r="E250" s="6" t="s">
        <v>9</v>
      </c>
      <c r="AD250" s="5">
        <f t="shared" si="23"/>
        <v>248</v>
      </c>
      <c r="AE250" s="97">
        <f t="shared" si="24"/>
        <v>24700</v>
      </c>
      <c r="AF250" s="2"/>
      <c r="AG250" s="2"/>
      <c r="AH250" s="2"/>
      <c r="AI250" s="6"/>
      <c r="AL250" s="5">
        <f t="shared" si="25"/>
        <v>248</v>
      </c>
      <c r="AM250" s="97">
        <f t="shared" si="26"/>
        <v>29600</v>
      </c>
      <c r="AN250" s="2"/>
      <c r="AO250" s="2"/>
    </row>
    <row r="251" spans="1:41" ht="13.5">
      <c r="A251" s="5">
        <f t="shared" si="22"/>
        <v>249</v>
      </c>
      <c r="B251" s="111" t="s">
        <v>282</v>
      </c>
      <c r="C251" s="2" t="s">
        <v>260</v>
      </c>
      <c r="D251" s="2" t="s">
        <v>261</v>
      </c>
      <c r="E251" s="6" t="s">
        <v>9</v>
      </c>
      <c r="AD251" s="5">
        <f t="shared" si="23"/>
        <v>249</v>
      </c>
      <c r="AE251" s="97">
        <f t="shared" si="24"/>
        <v>24800</v>
      </c>
      <c r="AF251" s="2"/>
      <c r="AG251" s="2"/>
      <c r="AH251" s="2"/>
      <c r="AI251" s="6"/>
      <c r="AL251" s="5">
        <f t="shared" si="25"/>
        <v>249</v>
      </c>
      <c r="AM251" s="97">
        <f t="shared" si="26"/>
        <v>29700</v>
      </c>
      <c r="AN251" s="2"/>
      <c r="AO251" s="2"/>
    </row>
    <row r="252" spans="1:41" ht="13.5">
      <c r="A252" s="5">
        <f t="shared" si="22"/>
        <v>250</v>
      </c>
      <c r="B252" s="111" t="s">
        <v>283</v>
      </c>
      <c r="C252" s="2" t="s">
        <v>284</v>
      </c>
      <c r="D252" s="2" t="s">
        <v>285</v>
      </c>
      <c r="E252" s="6" t="s">
        <v>9</v>
      </c>
      <c r="AD252" s="5">
        <f t="shared" si="23"/>
        <v>250</v>
      </c>
      <c r="AE252" s="97">
        <f t="shared" si="24"/>
        <v>24900</v>
      </c>
      <c r="AF252" s="2"/>
      <c r="AG252" s="2"/>
      <c r="AH252" s="2"/>
      <c r="AI252" s="6"/>
      <c r="AL252" s="5">
        <f t="shared" si="25"/>
        <v>250</v>
      </c>
      <c r="AM252" s="97">
        <f t="shared" si="26"/>
        <v>29800</v>
      </c>
      <c r="AN252" s="2"/>
      <c r="AO252" s="2"/>
    </row>
    <row r="253" spans="1:41" ht="13.5">
      <c r="A253" s="5">
        <f t="shared" si="22"/>
        <v>251</v>
      </c>
      <c r="B253" s="111" t="s">
        <v>286</v>
      </c>
      <c r="C253" s="2" t="s">
        <v>284</v>
      </c>
      <c r="D253" s="2" t="s">
        <v>285</v>
      </c>
      <c r="E253" s="6" t="s">
        <v>9</v>
      </c>
      <c r="AD253" s="5">
        <f t="shared" si="23"/>
        <v>251</v>
      </c>
      <c r="AE253" s="97">
        <f t="shared" si="24"/>
        <v>25000</v>
      </c>
      <c r="AF253" s="2"/>
      <c r="AG253" s="2"/>
      <c r="AH253" s="2"/>
      <c r="AI253" s="6"/>
      <c r="AL253" s="5">
        <f t="shared" si="25"/>
        <v>251</v>
      </c>
      <c r="AM253" s="97">
        <f t="shared" si="26"/>
        <v>29900</v>
      </c>
      <c r="AN253" s="2"/>
      <c r="AO253" s="2"/>
    </row>
    <row r="254" spans="1:41" ht="13.5">
      <c r="A254" s="5">
        <f t="shared" si="22"/>
        <v>252</v>
      </c>
      <c r="B254" s="111" t="s">
        <v>287</v>
      </c>
      <c r="C254" s="2" t="s">
        <v>284</v>
      </c>
      <c r="D254" s="2" t="s">
        <v>285</v>
      </c>
      <c r="E254" s="6" t="s">
        <v>9</v>
      </c>
      <c r="AD254" s="5">
        <f t="shared" si="23"/>
        <v>252</v>
      </c>
      <c r="AE254" s="97">
        <f t="shared" si="24"/>
        <v>25100</v>
      </c>
      <c r="AF254" s="2"/>
      <c r="AG254" s="2"/>
      <c r="AH254" s="2"/>
      <c r="AI254" s="6"/>
      <c r="AL254" s="5">
        <f t="shared" si="25"/>
        <v>252</v>
      </c>
      <c r="AM254" s="97">
        <f t="shared" si="26"/>
        <v>30000</v>
      </c>
      <c r="AN254" s="2"/>
      <c r="AO254" s="2"/>
    </row>
    <row r="255" spans="1:41" ht="13.5">
      <c r="A255" s="5">
        <f t="shared" si="22"/>
        <v>253</v>
      </c>
      <c r="B255" s="111" t="s">
        <v>288</v>
      </c>
      <c r="C255" s="2" t="s">
        <v>284</v>
      </c>
      <c r="D255" s="2" t="s">
        <v>285</v>
      </c>
      <c r="E255" s="6" t="s">
        <v>9</v>
      </c>
      <c r="AD255" s="5">
        <f t="shared" si="23"/>
        <v>253</v>
      </c>
      <c r="AE255" s="97">
        <f t="shared" si="24"/>
        <v>25200</v>
      </c>
      <c r="AF255" s="2"/>
      <c r="AG255" s="2"/>
      <c r="AH255" s="2"/>
      <c r="AI255" s="6"/>
      <c r="AL255" s="5">
        <f t="shared" si="25"/>
        <v>253</v>
      </c>
      <c r="AM255" s="97">
        <f t="shared" si="26"/>
        <v>30100</v>
      </c>
      <c r="AN255" s="2"/>
      <c r="AO255" s="2"/>
    </row>
    <row r="256" spans="1:41" ht="13.5">
      <c r="A256" s="5">
        <f t="shared" si="22"/>
        <v>254</v>
      </c>
      <c r="B256" s="111" t="s">
        <v>289</v>
      </c>
      <c r="C256" s="2" t="s">
        <v>284</v>
      </c>
      <c r="D256" s="2" t="s">
        <v>285</v>
      </c>
      <c r="E256" s="6" t="s">
        <v>9</v>
      </c>
      <c r="AD256" s="5">
        <f t="shared" si="23"/>
        <v>254</v>
      </c>
      <c r="AE256" s="97">
        <f t="shared" si="24"/>
        <v>25300</v>
      </c>
      <c r="AF256" s="2"/>
      <c r="AG256" s="2"/>
      <c r="AH256" s="2"/>
      <c r="AI256" s="6"/>
      <c r="AL256" s="5">
        <f t="shared" si="25"/>
        <v>254</v>
      </c>
      <c r="AM256" s="97">
        <f t="shared" si="26"/>
        <v>30200</v>
      </c>
      <c r="AN256" s="2"/>
      <c r="AO256" s="2"/>
    </row>
    <row r="257" spans="1:41" ht="13.5">
      <c r="A257" s="5">
        <f t="shared" si="22"/>
        <v>255</v>
      </c>
      <c r="B257" s="111" t="s">
        <v>290</v>
      </c>
      <c r="C257" s="2" t="s">
        <v>284</v>
      </c>
      <c r="D257" s="2" t="s">
        <v>285</v>
      </c>
      <c r="E257" s="6" t="s">
        <v>9</v>
      </c>
      <c r="AD257" s="5">
        <f t="shared" si="23"/>
        <v>255</v>
      </c>
      <c r="AE257" s="97">
        <f t="shared" si="24"/>
        <v>25400</v>
      </c>
      <c r="AF257" s="2"/>
      <c r="AG257" s="2"/>
      <c r="AH257" s="2"/>
      <c r="AI257" s="6"/>
      <c r="AL257" s="5">
        <f t="shared" si="25"/>
        <v>255</v>
      </c>
      <c r="AM257" s="97">
        <f t="shared" si="26"/>
        <v>30300</v>
      </c>
      <c r="AN257" s="2"/>
      <c r="AO257" s="2"/>
    </row>
    <row r="258" spans="1:41" ht="13.5">
      <c r="A258" s="5">
        <f t="shared" si="22"/>
        <v>256</v>
      </c>
      <c r="B258" s="111" t="s">
        <v>291</v>
      </c>
      <c r="C258" s="2" t="s">
        <v>284</v>
      </c>
      <c r="D258" s="2" t="s">
        <v>285</v>
      </c>
      <c r="E258" s="6" t="s">
        <v>9</v>
      </c>
      <c r="AD258" s="5">
        <f t="shared" si="23"/>
        <v>256</v>
      </c>
      <c r="AE258" s="97">
        <f t="shared" si="24"/>
        <v>25500</v>
      </c>
      <c r="AF258" s="2"/>
      <c r="AG258" s="2"/>
      <c r="AH258" s="2"/>
      <c r="AI258" s="6"/>
      <c r="AL258" s="5">
        <f t="shared" si="25"/>
        <v>256</v>
      </c>
      <c r="AM258" s="97">
        <f t="shared" si="26"/>
        <v>30400</v>
      </c>
      <c r="AN258" s="2"/>
      <c r="AO258" s="2"/>
    </row>
    <row r="259" spans="1:41" ht="13.5">
      <c r="A259" s="5">
        <f t="shared" si="22"/>
        <v>257</v>
      </c>
      <c r="B259" s="111" t="s">
        <v>292</v>
      </c>
      <c r="C259" s="2" t="s">
        <v>284</v>
      </c>
      <c r="D259" s="2" t="s">
        <v>285</v>
      </c>
      <c r="E259" s="6" t="s">
        <v>9</v>
      </c>
      <c r="AD259" s="5">
        <f t="shared" si="23"/>
        <v>257</v>
      </c>
      <c r="AE259" s="97">
        <f t="shared" si="24"/>
        <v>25600</v>
      </c>
      <c r="AF259" s="2"/>
      <c r="AG259" s="2"/>
      <c r="AH259" s="2"/>
      <c r="AI259" s="6"/>
      <c r="AL259" s="5">
        <f t="shared" si="25"/>
        <v>257</v>
      </c>
      <c r="AM259" s="97">
        <f t="shared" si="26"/>
        <v>30500</v>
      </c>
      <c r="AN259" s="2"/>
      <c r="AO259" s="2"/>
    </row>
    <row r="260" spans="1:41" ht="13.5">
      <c r="A260" s="5">
        <f aca="true" t="shared" si="27" ref="A260:A323">A259+1</f>
        <v>258</v>
      </c>
      <c r="B260" s="111" t="s">
        <v>293</v>
      </c>
      <c r="C260" s="2" t="s">
        <v>284</v>
      </c>
      <c r="D260" s="2" t="s">
        <v>285</v>
      </c>
      <c r="E260" s="6" t="s">
        <v>9</v>
      </c>
      <c r="AD260" s="5">
        <f t="shared" si="23"/>
        <v>258</v>
      </c>
      <c r="AE260" s="97">
        <f t="shared" si="24"/>
        <v>25700</v>
      </c>
      <c r="AF260" s="2"/>
      <c r="AG260" s="2"/>
      <c r="AH260" s="2"/>
      <c r="AI260" s="6"/>
      <c r="AL260" s="5">
        <f t="shared" si="25"/>
        <v>258</v>
      </c>
      <c r="AM260" s="97">
        <f t="shared" si="26"/>
        <v>30600</v>
      </c>
      <c r="AN260" s="2"/>
      <c r="AO260" s="2"/>
    </row>
    <row r="261" spans="1:41" ht="13.5">
      <c r="A261" s="5">
        <f t="shared" si="27"/>
        <v>259</v>
      </c>
      <c r="B261" s="111" t="s">
        <v>294</v>
      </c>
      <c r="C261" s="2" t="s">
        <v>284</v>
      </c>
      <c r="D261" s="2" t="s">
        <v>285</v>
      </c>
      <c r="E261" s="6" t="s">
        <v>9</v>
      </c>
      <c r="AD261" s="5">
        <f aca="true" t="shared" si="28" ref="AD261:AD324">AD260+1</f>
        <v>259</v>
      </c>
      <c r="AE261" s="97">
        <f aca="true" t="shared" si="29" ref="AE261:AE324">AE260+100</f>
        <v>25800</v>
      </c>
      <c r="AF261" s="2"/>
      <c r="AG261" s="2"/>
      <c r="AH261" s="2"/>
      <c r="AI261" s="6"/>
      <c r="AL261" s="5">
        <f aca="true" t="shared" si="30" ref="AL261:AL324">AL260+1</f>
        <v>259</v>
      </c>
      <c r="AM261" s="97">
        <f t="shared" si="26"/>
        <v>30700</v>
      </c>
      <c r="AN261" s="2"/>
      <c r="AO261" s="2"/>
    </row>
    <row r="262" spans="1:41" ht="13.5">
      <c r="A262" s="5">
        <f t="shared" si="27"/>
        <v>260</v>
      </c>
      <c r="B262" s="111" t="s">
        <v>295</v>
      </c>
      <c r="C262" s="2" t="s">
        <v>284</v>
      </c>
      <c r="D262" s="2" t="s">
        <v>285</v>
      </c>
      <c r="E262" s="6" t="s">
        <v>9</v>
      </c>
      <c r="AD262" s="5">
        <f t="shared" si="28"/>
        <v>260</v>
      </c>
      <c r="AE262" s="97">
        <f t="shared" si="29"/>
        <v>25900</v>
      </c>
      <c r="AF262" s="2"/>
      <c r="AG262" s="2"/>
      <c r="AH262" s="2"/>
      <c r="AI262" s="6"/>
      <c r="AL262" s="5">
        <f t="shared" si="30"/>
        <v>260</v>
      </c>
      <c r="AM262" s="97">
        <f aca="true" t="shared" si="31" ref="AM262:AM325">IF(AM261="","",IF(99999-$AG$2&lt;AM261,"",AM261+100))</f>
        <v>30800</v>
      </c>
      <c r="AN262" s="2"/>
      <c r="AO262" s="2"/>
    </row>
    <row r="263" spans="1:41" ht="13.5">
      <c r="A263" s="5">
        <f t="shared" si="27"/>
        <v>261</v>
      </c>
      <c r="B263" s="111" t="s">
        <v>296</v>
      </c>
      <c r="C263" s="2" t="s">
        <v>284</v>
      </c>
      <c r="D263" s="2" t="s">
        <v>285</v>
      </c>
      <c r="E263" s="6" t="s">
        <v>9</v>
      </c>
      <c r="AD263" s="5">
        <f t="shared" si="28"/>
        <v>261</v>
      </c>
      <c r="AE263" s="97">
        <f t="shared" si="29"/>
        <v>26000</v>
      </c>
      <c r="AF263" s="2"/>
      <c r="AG263" s="2"/>
      <c r="AH263" s="2"/>
      <c r="AI263" s="6"/>
      <c r="AL263" s="5">
        <f t="shared" si="30"/>
        <v>261</v>
      </c>
      <c r="AM263" s="97">
        <f t="shared" si="31"/>
        <v>30900</v>
      </c>
      <c r="AN263" s="2"/>
      <c r="AO263" s="2"/>
    </row>
    <row r="264" spans="1:41" ht="13.5">
      <c r="A264" s="5">
        <f t="shared" si="27"/>
        <v>262</v>
      </c>
      <c r="B264" s="111" t="s">
        <v>297</v>
      </c>
      <c r="C264" s="2" t="s">
        <v>284</v>
      </c>
      <c r="D264" s="2" t="s">
        <v>285</v>
      </c>
      <c r="E264" s="6" t="s">
        <v>9</v>
      </c>
      <c r="AD264" s="5">
        <f t="shared" si="28"/>
        <v>262</v>
      </c>
      <c r="AE264" s="97">
        <f t="shared" si="29"/>
        <v>26100</v>
      </c>
      <c r="AF264" s="2"/>
      <c r="AG264" s="2"/>
      <c r="AH264" s="2"/>
      <c r="AI264" s="6"/>
      <c r="AL264" s="5">
        <f t="shared" si="30"/>
        <v>262</v>
      </c>
      <c r="AM264" s="97">
        <f t="shared" si="31"/>
        <v>31000</v>
      </c>
      <c r="AN264" s="2"/>
      <c r="AO264" s="2"/>
    </row>
    <row r="265" spans="1:41" ht="13.5">
      <c r="A265" s="5">
        <f t="shared" si="27"/>
        <v>263</v>
      </c>
      <c r="B265" s="111" t="s">
        <v>298</v>
      </c>
      <c r="C265" s="2" t="s">
        <v>284</v>
      </c>
      <c r="D265" s="2" t="s">
        <v>285</v>
      </c>
      <c r="E265" s="6" t="s">
        <v>9</v>
      </c>
      <c r="AD265" s="5">
        <f t="shared" si="28"/>
        <v>263</v>
      </c>
      <c r="AE265" s="97">
        <f t="shared" si="29"/>
        <v>26200</v>
      </c>
      <c r="AF265" s="2"/>
      <c r="AG265" s="2"/>
      <c r="AH265" s="2"/>
      <c r="AI265" s="6"/>
      <c r="AL265" s="5">
        <f t="shared" si="30"/>
        <v>263</v>
      </c>
      <c r="AM265" s="97">
        <f t="shared" si="31"/>
        <v>31100</v>
      </c>
      <c r="AN265" s="2"/>
      <c r="AO265" s="2"/>
    </row>
    <row r="266" spans="1:41" ht="13.5">
      <c r="A266" s="5">
        <f t="shared" si="27"/>
        <v>264</v>
      </c>
      <c r="B266" s="111" t="s">
        <v>299</v>
      </c>
      <c r="C266" s="2" t="s">
        <v>284</v>
      </c>
      <c r="D266" s="2" t="s">
        <v>285</v>
      </c>
      <c r="E266" s="6" t="s">
        <v>9</v>
      </c>
      <c r="AD266" s="5">
        <f t="shared" si="28"/>
        <v>264</v>
      </c>
      <c r="AE266" s="97">
        <f t="shared" si="29"/>
        <v>26300</v>
      </c>
      <c r="AF266" s="2"/>
      <c r="AG266" s="2"/>
      <c r="AH266" s="2"/>
      <c r="AI266" s="6"/>
      <c r="AL266" s="5">
        <f t="shared" si="30"/>
        <v>264</v>
      </c>
      <c r="AM266" s="97">
        <f t="shared" si="31"/>
        <v>31200</v>
      </c>
      <c r="AN266" s="2"/>
      <c r="AO266" s="2"/>
    </row>
    <row r="267" spans="1:41" ht="13.5">
      <c r="A267" s="5">
        <f t="shared" si="27"/>
        <v>265</v>
      </c>
      <c r="B267" s="111" t="s">
        <v>300</v>
      </c>
      <c r="C267" s="2" t="s">
        <v>284</v>
      </c>
      <c r="D267" s="2" t="s">
        <v>285</v>
      </c>
      <c r="E267" s="6" t="s">
        <v>9</v>
      </c>
      <c r="AD267" s="5">
        <f t="shared" si="28"/>
        <v>265</v>
      </c>
      <c r="AE267" s="97">
        <f t="shared" si="29"/>
        <v>26400</v>
      </c>
      <c r="AF267" s="2"/>
      <c r="AG267" s="2"/>
      <c r="AH267" s="2"/>
      <c r="AI267" s="6"/>
      <c r="AL267" s="5">
        <f t="shared" si="30"/>
        <v>265</v>
      </c>
      <c r="AM267" s="97">
        <f t="shared" si="31"/>
        <v>31300</v>
      </c>
      <c r="AN267" s="2"/>
      <c r="AO267" s="2"/>
    </row>
    <row r="268" spans="1:41" ht="13.5">
      <c r="A268" s="5">
        <f t="shared" si="27"/>
        <v>266</v>
      </c>
      <c r="B268" s="111" t="s">
        <v>301</v>
      </c>
      <c r="C268" s="2" t="s">
        <v>284</v>
      </c>
      <c r="D268" s="2" t="s">
        <v>285</v>
      </c>
      <c r="E268" s="6" t="s">
        <v>9</v>
      </c>
      <c r="AD268" s="5">
        <f t="shared" si="28"/>
        <v>266</v>
      </c>
      <c r="AE268" s="97">
        <f t="shared" si="29"/>
        <v>26500</v>
      </c>
      <c r="AF268" s="2"/>
      <c r="AG268" s="2"/>
      <c r="AH268" s="2"/>
      <c r="AI268" s="6"/>
      <c r="AL268" s="5">
        <f t="shared" si="30"/>
        <v>266</v>
      </c>
      <c r="AM268" s="97">
        <f t="shared" si="31"/>
        <v>31400</v>
      </c>
      <c r="AN268" s="2"/>
      <c r="AO268" s="2"/>
    </row>
    <row r="269" spans="1:41" ht="13.5">
      <c r="A269" s="5">
        <f t="shared" si="27"/>
        <v>267</v>
      </c>
      <c r="B269" s="111" t="s">
        <v>302</v>
      </c>
      <c r="C269" s="2" t="s">
        <v>284</v>
      </c>
      <c r="D269" s="2" t="s">
        <v>285</v>
      </c>
      <c r="E269" s="6" t="s">
        <v>9</v>
      </c>
      <c r="AD269" s="5">
        <f t="shared" si="28"/>
        <v>267</v>
      </c>
      <c r="AE269" s="97">
        <f t="shared" si="29"/>
        <v>26600</v>
      </c>
      <c r="AF269" s="2"/>
      <c r="AG269" s="2"/>
      <c r="AH269" s="2"/>
      <c r="AI269" s="6"/>
      <c r="AL269" s="5">
        <f t="shared" si="30"/>
        <v>267</v>
      </c>
      <c r="AM269" s="97">
        <f t="shared" si="31"/>
        <v>31500</v>
      </c>
      <c r="AN269" s="2"/>
      <c r="AO269" s="2"/>
    </row>
    <row r="270" spans="1:41" ht="13.5">
      <c r="A270" s="5">
        <f t="shared" si="27"/>
        <v>268</v>
      </c>
      <c r="B270" s="111" t="s">
        <v>303</v>
      </c>
      <c r="C270" s="2" t="s">
        <v>284</v>
      </c>
      <c r="D270" s="2" t="s">
        <v>285</v>
      </c>
      <c r="E270" s="6" t="s">
        <v>9</v>
      </c>
      <c r="AD270" s="5">
        <f t="shared" si="28"/>
        <v>268</v>
      </c>
      <c r="AE270" s="97">
        <f t="shared" si="29"/>
        <v>26700</v>
      </c>
      <c r="AF270" s="2"/>
      <c r="AG270" s="2"/>
      <c r="AH270" s="2"/>
      <c r="AI270" s="6"/>
      <c r="AL270" s="5">
        <f t="shared" si="30"/>
        <v>268</v>
      </c>
      <c r="AM270" s="97">
        <f t="shared" si="31"/>
        <v>31600</v>
      </c>
      <c r="AN270" s="2"/>
      <c r="AO270" s="2"/>
    </row>
    <row r="271" spans="1:41" ht="13.5">
      <c r="A271" s="5">
        <f t="shared" si="27"/>
        <v>269</v>
      </c>
      <c r="B271" s="111" t="s">
        <v>304</v>
      </c>
      <c r="C271" s="2" t="s">
        <v>284</v>
      </c>
      <c r="D271" s="2" t="s">
        <v>285</v>
      </c>
      <c r="E271" s="6" t="s">
        <v>9</v>
      </c>
      <c r="AD271" s="5">
        <f t="shared" si="28"/>
        <v>269</v>
      </c>
      <c r="AE271" s="97">
        <f t="shared" si="29"/>
        <v>26800</v>
      </c>
      <c r="AF271" s="2"/>
      <c r="AG271" s="2"/>
      <c r="AH271" s="2"/>
      <c r="AI271" s="6"/>
      <c r="AL271" s="5">
        <f t="shared" si="30"/>
        <v>269</v>
      </c>
      <c r="AM271" s="97">
        <f t="shared" si="31"/>
        <v>31700</v>
      </c>
      <c r="AN271" s="2"/>
      <c r="AO271" s="2"/>
    </row>
    <row r="272" spans="1:41" ht="13.5">
      <c r="A272" s="5">
        <f t="shared" si="27"/>
        <v>270</v>
      </c>
      <c r="B272" s="111" t="s">
        <v>305</v>
      </c>
      <c r="C272" s="2" t="s">
        <v>306</v>
      </c>
      <c r="D272" s="2" t="s">
        <v>307</v>
      </c>
      <c r="E272" s="6" t="s">
        <v>9</v>
      </c>
      <c r="AD272" s="5">
        <f t="shared" si="28"/>
        <v>270</v>
      </c>
      <c r="AE272" s="97">
        <f t="shared" si="29"/>
        <v>26900</v>
      </c>
      <c r="AF272" s="2"/>
      <c r="AG272" s="2"/>
      <c r="AH272" s="2"/>
      <c r="AI272" s="6"/>
      <c r="AL272" s="5">
        <f t="shared" si="30"/>
        <v>270</v>
      </c>
      <c r="AM272" s="97">
        <f t="shared" si="31"/>
        <v>31800</v>
      </c>
      <c r="AN272" s="2"/>
      <c r="AO272" s="2"/>
    </row>
    <row r="273" spans="1:41" ht="13.5">
      <c r="A273" s="5">
        <f t="shared" si="27"/>
        <v>271</v>
      </c>
      <c r="B273" s="111" t="s">
        <v>308</v>
      </c>
      <c r="C273" s="2" t="s">
        <v>306</v>
      </c>
      <c r="D273" s="2" t="s">
        <v>307</v>
      </c>
      <c r="E273" s="6" t="s">
        <v>9</v>
      </c>
      <c r="AD273" s="5">
        <f t="shared" si="28"/>
        <v>271</v>
      </c>
      <c r="AE273" s="97">
        <f t="shared" si="29"/>
        <v>27000</v>
      </c>
      <c r="AF273" s="2"/>
      <c r="AG273" s="2"/>
      <c r="AH273" s="2"/>
      <c r="AI273" s="6"/>
      <c r="AL273" s="5">
        <f t="shared" si="30"/>
        <v>271</v>
      </c>
      <c r="AM273" s="97">
        <f t="shared" si="31"/>
        <v>31900</v>
      </c>
      <c r="AN273" s="2"/>
      <c r="AO273" s="2"/>
    </row>
    <row r="274" spans="1:41" ht="13.5">
      <c r="A274" s="5">
        <f t="shared" si="27"/>
        <v>272</v>
      </c>
      <c r="B274" s="111" t="s">
        <v>309</v>
      </c>
      <c r="C274" s="2" t="s">
        <v>306</v>
      </c>
      <c r="D274" s="2" t="s">
        <v>307</v>
      </c>
      <c r="E274" s="6" t="s">
        <v>9</v>
      </c>
      <c r="AD274" s="5">
        <f t="shared" si="28"/>
        <v>272</v>
      </c>
      <c r="AE274" s="97">
        <f t="shared" si="29"/>
        <v>27100</v>
      </c>
      <c r="AF274" s="2"/>
      <c r="AG274" s="2"/>
      <c r="AH274" s="2"/>
      <c r="AI274" s="6"/>
      <c r="AL274" s="5">
        <f t="shared" si="30"/>
        <v>272</v>
      </c>
      <c r="AM274" s="97">
        <f t="shared" si="31"/>
        <v>32000</v>
      </c>
      <c r="AN274" s="2"/>
      <c r="AO274" s="2"/>
    </row>
    <row r="275" spans="1:41" ht="13.5">
      <c r="A275" s="5">
        <f t="shared" si="27"/>
        <v>273</v>
      </c>
      <c r="B275" s="111" t="s">
        <v>310</v>
      </c>
      <c r="C275" s="2" t="s">
        <v>306</v>
      </c>
      <c r="D275" s="2" t="s">
        <v>307</v>
      </c>
      <c r="E275" s="6" t="s">
        <v>9</v>
      </c>
      <c r="AD275" s="5">
        <f t="shared" si="28"/>
        <v>273</v>
      </c>
      <c r="AE275" s="97">
        <f t="shared" si="29"/>
        <v>27200</v>
      </c>
      <c r="AF275" s="2"/>
      <c r="AG275" s="2"/>
      <c r="AH275" s="2"/>
      <c r="AI275" s="6"/>
      <c r="AL275" s="5">
        <f t="shared" si="30"/>
        <v>273</v>
      </c>
      <c r="AM275" s="97">
        <f t="shared" si="31"/>
        <v>32100</v>
      </c>
      <c r="AN275" s="2"/>
      <c r="AO275" s="2"/>
    </row>
    <row r="276" spans="1:41" ht="13.5">
      <c r="A276" s="5">
        <f t="shared" si="27"/>
        <v>274</v>
      </c>
      <c r="B276" s="111" t="s">
        <v>311</v>
      </c>
      <c r="C276" s="2" t="s">
        <v>306</v>
      </c>
      <c r="D276" s="2" t="s">
        <v>307</v>
      </c>
      <c r="E276" s="6" t="s">
        <v>6</v>
      </c>
      <c r="AD276" s="5">
        <f t="shared" si="28"/>
        <v>274</v>
      </c>
      <c r="AE276" s="97">
        <f t="shared" si="29"/>
        <v>27300</v>
      </c>
      <c r="AF276" s="2"/>
      <c r="AG276" s="2"/>
      <c r="AH276" s="2"/>
      <c r="AI276" s="6"/>
      <c r="AL276" s="5">
        <f t="shared" si="30"/>
        <v>274</v>
      </c>
      <c r="AM276" s="97">
        <f t="shared" si="31"/>
        <v>32200</v>
      </c>
      <c r="AN276" s="2"/>
      <c r="AO276" s="2"/>
    </row>
    <row r="277" spans="1:41" ht="13.5">
      <c r="A277" s="5">
        <f t="shared" si="27"/>
        <v>275</v>
      </c>
      <c r="B277" s="111" t="s">
        <v>312</v>
      </c>
      <c r="C277" s="2" t="s">
        <v>306</v>
      </c>
      <c r="D277" s="2" t="s">
        <v>307</v>
      </c>
      <c r="E277" s="6" t="s">
        <v>6</v>
      </c>
      <c r="AD277" s="5">
        <f t="shared" si="28"/>
        <v>275</v>
      </c>
      <c r="AE277" s="97">
        <f t="shared" si="29"/>
        <v>27400</v>
      </c>
      <c r="AF277" s="2"/>
      <c r="AG277" s="2"/>
      <c r="AH277" s="2"/>
      <c r="AI277" s="6"/>
      <c r="AL277" s="5">
        <f t="shared" si="30"/>
        <v>275</v>
      </c>
      <c r="AM277" s="97">
        <f t="shared" si="31"/>
        <v>32300</v>
      </c>
      <c r="AN277" s="2"/>
      <c r="AO277" s="2"/>
    </row>
    <row r="278" spans="1:41" ht="13.5">
      <c r="A278" s="5">
        <f t="shared" si="27"/>
        <v>276</v>
      </c>
      <c r="B278" s="111" t="s">
        <v>313</v>
      </c>
      <c r="C278" s="2" t="s">
        <v>306</v>
      </c>
      <c r="D278" s="2" t="s">
        <v>307</v>
      </c>
      <c r="E278" s="6" t="s">
        <v>9</v>
      </c>
      <c r="AD278" s="5">
        <f t="shared" si="28"/>
        <v>276</v>
      </c>
      <c r="AE278" s="97">
        <f t="shared" si="29"/>
        <v>27500</v>
      </c>
      <c r="AF278" s="2"/>
      <c r="AG278" s="2"/>
      <c r="AH278" s="2"/>
      <c r="AI278" s="6"/>
      <c r="AL278" s="5">
        <f t="shared" si="30"/>
        <v>276</v>
      </c>
      <c r="AM278" s="97">
        <f t="shared" si="31"/>
        <v>32400</v>
      </c>
      <c r="AN278" s="2"/>
      <c r="AO278" s="2"/>
    </row>
    <row r="279" spans="1:41" ht="13.5">
      <c r="A279" s="5">
        <f t="shared" si="27"/>
        <v>277</v>
      </c>
      <c r="B279" s="111" t="s">
        <v>314</v>
      </c>
      <c r="C279" s="2" t="s">
        <v>306</v>
      </c>
      <c r="D279" s="2" t="s">
        <v>307</v>
      </c>
      <c r="E279" s="6" t="s">
        <v>9</v>
      </c>
      <c r="AD279" s="5">
        <f t="shared" si="28"/>
        <v>277</v>
      </c>
      <c r="AE279" s="97">
        <f t="shared" si="29"/>
        <v>27600</v>
      </c>
      <c r="AF279" s="2"/>
      <c r="AG279" s="2"/>
      <c r="AH279" s="2"/>
      <c r="AI279" s="6"/>
      <c r="AL279" s="5">
        <f t="shared" si="30"/>
        <v>277</v>
      </c>
      <c r="AM279" s="97">
        <f t="shared" si="31"/>
        <v>32500</v>
      </c>
      <c r="AN279" s="2"/>
      <c r="AO279" s="2"/>
    </row>
    <row r="280" spans="1:41" ht="13.5">
      <c r="A280" s="5">
        <f t="shared" si="27"/>
        <v>278</v>
      </c>
      <c r="B280" s="111" t="s">
        <v>315</v>
      </c>
      <c r="C280" s="2" t="s">
        <v>306</v>
      </c>
      <c r="D280" s="2" t="s">
        <v>307</v>
      </c>
      <c r="E280" s="6" t="s">
        <v>9</v>
      </c>
      <c r="AD280" s="5">
        <f t="shared" si="28"/>
        <v>278</v>
      </c>
      <c r="AE280" s="97">
        <f t="shared" si="29"/>
        <v>27700</v>
      </c>
      <c r="AF280" s="2"/>
      <c r="AG280" s="2"/>
      <c r="AH280" s="2"/>
      <c r="AI280" s="6"/>
      <c r="AL280" s="5">
        <f t="shared" si="30"/>
        <v>278</v>
      </c>
      <c r="AM280" s="97">
        <f t="shared" si="31"/>
        <v>32600</v>
      </c>
      <c r="AN280" s="2"/>
      <c r="AO280" s="2"/>
    </row>
    <row r="281" spans="1:41" ht="13.5">
      <c r="A281" s="5">
        <f t="shared" si="27"/>
        <v>279</v>
      </c>
      <c r="B281" s="111" t="s">
        <v>316</v>
      </c>
      <c r="C281" s="2" t="s">
        <v>306</v>
      </c>
      <c r="D281" s="2" t="s">
        <v>307</v>
      </c>
      <c r="E281" s="6" t="s">
        <v>9</v>
      </c>
      <c r="AD281" s="5">
        <f t="shared" si="28"/>
        <v>279</v>
      </c>
      <c r="AE281" s="97">
        <f t="shared" si="29"/>
        <v>27800</v>
      </c>
      <c r="AF281" s="2"/>
      <c r="AG281" s="2"/>
      <c r="AH281" s="2"/>
      <c r="AI281" s="6"/>
      <c r="AL281" s="5">
        <f t="shared" si="30"/>
        <v>279</v>
      </c>
      <c r="AM281" s="97">
        <f t="shared" si="31"/>
        <v>32700</v>
      </c>
      <c r="AN281" s="2"/>
      <c r="AO281" s="2"/>
    </row>
    <row r="282" spans="1:41" ht="13.5">
      <c r="A282" s="5">
        <f t="shared" si="27"/>
        <v>280</v>
      </c>
      <c r="B282" s="111" t="s">
        <v>317</v>
      </c>
      <c r="C282" s="2" t="s">
        <v>318</v>
      </c>
      <c r="D282" s="2" t="s">
        <v>319</v>
      </c>
      <c r="E282" s="6" t="s">
        <v>9</v>
      </c>
      <c r="AD282" s="5">
        <f t="shared" si="28"/>
        <v>280</v>
      </c>
      <c r="AE282" s="97">
        <f t="shared" si="29"/>
        <v>27900</v>
      </c>
      <c r="AF282" s="2"/>
      <c r="AG282" s="2"/>
      <c r="AH282" s="2"/>
      <c r="AI282" s="6"/>
      <c r="AL282" s="5">
        <f t="shared" si="30"/>
        <v>280</v>
      </c>
      <c r="AM282" s="97">
        <f t="shared" si="31"/>
        <v>32800</v>
      </c>
      <c r="AN282" s="2"/>
      <c r="AO282" s="2"/>
    </row>
    <row r="283" spans="1:41" ht="13.5">
      <c r="A283" s="5">
        <f t="shared" si="27"/>
        <v>281</v>
      </c>
      <c r="B283" s="111" t="s">
        <v>320</v>
      </c>
      <c r="C283" s="2" t="s">
        <v>318</v>
      </c>
      <c r="D283" s="2" t="s">
        <v>319</v>
      </c>
      <c r="E283" s="6" t="s">
        <v>9</v>
      </c>
      <c r="AD283" s="5">
        <f t="shared" si="28"/>
        <v>281</v>
      </c>
      <c r="AE283" s="97">
        <f t="shared" si="29"/>
        <v>28000</v>
      </c>
      <c r="AF283" s="2"/>
      <c r="AG283" s="2"/>
      <c r="AH283" s="2"/>
      <c r="AI283" s="6"/>
      <c r="AL283" s="5">
        <f t="shared" si="30"/>
        <v>281</v>
      </c>
      <c r="AM283" s="97">
        <f t="shared" si="31"/>
        <v>32900</v>
      </c>
      <c r="AN283" s="2"/>
      <c r="AO283" s="2"/>
    </row>
    <row r="284" spans="1:41" ht="13.5">
      <c r="A284" s="5">
        <f t="shared" si="27"/>
        <v>282</v>
      </c>
      <c r="B284" s="111" t="s">
        <v>321</v>
      </c>
      <c r="C284" s="2" t="s">
        <v>318</v>
      </c>
      <c r="D284" s="2" t="s">
        <v>319</v>
      </c>
      <c r="E284" s="6" t="s">
        <v>9</v>
      </c>
      <c r="AD284" s="5">
        <f t="shared" si="28"/>
        <v>282</v>
      </c>
      <c r="AE284" s="97">
        <f t="shared" si="29"/>
        <v>28100</v>
      </c>
      <c r="AF284" s="2"/>
      <c r="AG284" s="2"/>
      <c r="AH284" s="2"/>
      <c r="AI284" s="6"/>
      <c r="AL284" s="5">
        <f t="shared" si="30"/>
        <v>282</v>
      </c>
      <c r="AM284" s="97">
        <f t="shared" si="31"/>
        <v>33000</v>
      </c>
      <c r="AN284" s="2"/>
      <c r="AO284" s="2"/>
    </row>
    <row r="285" spans="1:41" ht="13.5">
      <c r="A285" s="5">
        <f t="shared" si="27"/>
        <v>283</v>
      </c>
      <c r="B285" s="111" t="s">
        <v>322</v>
      </c>
      <c r="C285" s="2" t="s">
        <v>318</v>
      </c>
      <c r="D285" s="2" t="s">
        <v>319</v>
      </c>
      <c r="E285" s="6" t="s">
        <v>9</v>
      </c>
      <c r="AD285" s="5">
        <f t="shared" si="28"/>
        <v>283</v>
      </c>
      <c r="AE285" s="97">
        <f t="shared" si="29"/>
        <v>28200</v>
      </c>
      <c r="AF285" s="2"/>
      <c r="AG285" s="2"/>
      <c r="AH285" s="2"/>
      <c r="AI285" s="6"/>
      <c r="AL285" s="5">
        <f t="shared" si="30"/>
        <v>283</v>
      </c>
      <c r="AM285" s="97">
        <f t="shared" si="31"/>
        <v>33100</v>
      </c>
      <c r="AN285" s="2"/>
      <c r="AO285" s="2"/>
    </row>
    <row r="286" spans="1:41" ht="13.5">
      <c r="A286" s="5">
        <f t="shared" si="27"/>
        <v>284</v>
      </c>
      <c r="B286" s="111" t="s">
        <v>323</v>
      </c>
      <c r="C286" s="2" t="s">
        <v>318</v>
      </c>
      <c r="D286" s="2" t="s">
        <v>319</v>
      </c>
      <c r="E286" s="6" t="s">
        <v>9</v>
      </c>
      <c r="AD286" s="5">
        <f t="shared" si="28"/>
        <v>284</v>
      </c>
      <c r="AE286" s="97">
        <f t="shared" si="29"/>
        <v>28300</v>
      </c>
      <c r="AF286" s="2"/>
      <c r="AG286" s="2"/>
      <c r="AH286" s="2"/>
      <c r="AI286" s="6"/>
      <c r="AL286" s="5">
        <f t="shared" si="30"/>
        <v>284</v>
      </c>
      <c r="AM286" s="97">
        <f t="shared" si="31"/>
        <v>33200</v>
      </c>
      <c r="AN286" s="2"/>
      <c r="AO286" s="2"/>
    </row>
    <row r="287" spans="1:41" ht="13.5">
      <c r="A287" s="5">
        <f t="shared" si="27"/>
        <v>285</v>
      </c>
      <c r="B287" s="111" t="s">
        <v>324</v>
      </c>
      <c r="C287" s="2" t="s">
        <v>318</v>
      </c>
      <c r="D287" s="2" t="s">
        <v>319</v>
      </c>
      <c r="E287" s="6" t="s">
        <v>9</v>
      </c>
      <c r="AD287" s="5">
        <f t="shared" si="28"/>
        <v>285</v>
      </c>
      <c r="AE287" s="97">
        <f t="shared" si="29"/>
        <v>28400</v>
      </c>
      <c r="AF287" s="2"/>
      <c r="AG287" s="2"/>
      <c r="AH287" s="2"/>
      <c r="AI287" s="6"/>
      <c r="AL287" s="5">
        <f t="shared" si="30"/>
        <v>285</v>
      </c>
      <c r="AM287" s="97">
        <f t="shared" si="31"/>
        <v>33300</v>
      </c>
      <c r="AN287" s="2"/>
      <c r="AO287" s="2"/>
    </row>
    <row r="288" spans="1:41" ht="13.5">
      <c r="A288" s="5">
        <f t="shared" si="27"/>
        <v>286</v>
      </c>
      <c r="B288" s="111" t="s">
        <v>325</v>
      </c>
      <c r="C288" s="2" t="s">
        <v>318</v>
      </c>
      <c r="D288" s="2" t="s">
        <v>319</v>
      </c>
      <c r="E288" s="6" t="s">
        <v>9</v>
      </c>
      <c r="AD288" s="5">
        <f t="shared" si="28"/>
        <v>286</v>
      </c>
      <c r="AE288" s="97">
        <f t="shared" si="29"/>
        <v>28500</v>
      </c>
      <c r="AF288" s="2"/>
      <c r="AG288" s="2"/>
      <c r="AH288" s="2"/>
      <c r="AI288" s="6"/>
      <c r="AL288" s="5">
        <f t="shared" si="30"/>
        <v>286</v>
      </c>
      <c r="AM288" s="97">
        <f t="shared" si="31"/>
        <v>33400</v>
      </c>
      <c r="AN288" s="2"/>
      <c r="AO288" s="2"/>
    </row>
    <row r="289" spans="1:41" ht="13.5">
      <c r="A289" s="5">
        <f t="shared" si="27"/>
        <v>287</v>
      </c>
      <c r="B289" s="111" t="s">
        <v>326</v>
      </c>
      <c r="C289" s="2" t="s">
        <v>318</v>
      </c>
      <c r="D289" s="2" t="s">
        <v>319</v>
      </c>
      <c r="E289" s="6" t="s">
        <v>9</v>
      </c>
      <c r="AD289" s="5">
        <f t="shared" si="28"/>
        <v>287</v>
      </c>
      <c r="AE289" s="97">
        <f t="shared" si="29"/>
        <v>28600</v>
      </c>
      <c r="AF289" s="2"/>
      <c r="AG289" s="2"/>
      <c r="AH289" s="2"/>
      <c r="AI289" s="6"/>
      <c r="AL289" s="5">
        <f t="shared" si="30"/>
        <v>287</v>
      </c>
      <c r="AM289" s="97">
        <f t="shared" si="31"/>
        <v>33500</v>
      </c>
      <c r="AN289" s="2"/>
      <c r="AO289" s="2"/>
    </row>
    <row r="290" spans="1:41" ht="13.5">
      <c r="A290" s="5">
        <f t="shared" si="27"/>
        <v>288</v>
      </c>
      <c r="B290" s="111" t="s">
        <v>327</v>
      </c>
      <c r="C290" s="2" t="s">
        <v>318</v>
      </c>
      <c r="D290" s="2" t="s">
        <v>319</v>
      </c>
      <c r="E290" s="6" t="s">
        <v>9</v>
      </c>
      <c r="AD290" s="5">
        <f t="shared" si="28"/>
        <v>288</v>
      </c>
      <c r="AE290" s="97">
        <f t="shared" si="29"/>
        <v>28700</v>
      </c>
      <c r="AF290" s="2"/>
      <c r="AG290" s="2"/>
      <c r="AH290" s="2"/>
      <c r="AI290" s="6"/>
      <c r="AL290" s="5">
        <f t="shared" si="30"/>
        <v>288</v>
      </c>
      <c r="AM290" s="97">
        <f t="shared" si="31"/>
        <v>33600</v>
      </c>
      <c r="AN290" s="2"/>
      <c r="AO290" s="2"/>
    </row>
    <row r="291" spans="1:41" ht="13.5">
      <c r="A291" s="5">
        <f t="shared" si="27"/>
        <v>289</v>
      </c>
      <c r="B291" s="111" t="s">
        <v>328</v>
      </c>
      <c r="C291" s="2" t="s">
        <v>318</v>
      </c>
      <c r="D291" s="2" t="s">
        <v>319</v>
      </c>
      <c r="E291" s="6" t="s">
        <v>9</v>
      </c>
      <c r="AD291" s="5">
        <f t="shared" si="28"/>
        <v>289</v>
      </c>
      <c r="AE291" s="97">
        <f t="shared" si="29"/>
        <v>28800</v>
      </c>
      <c r="AF291" s="2"/>
      <c r="AG291" s="2"/>
      <c r="AH291" s="2"/>
      <c r="AI291" s="6"/>
      <c r="AL291" s="5">
        <f t="shared" si="30"/>
        <v>289</v>
      </c>
      <c r="AM291" s="97">
        <f t="shared" si="31"/>
        <v>33700</v>
      </c>
      <c r="AN291" s="2"/>
      <c r="AO291" s="2"/>
    </row>
    <row r="292" spans="1:41" ht="13.5">
      <c r="A292" s="5">
        <f t="shared" si="27"/>
        <v>290</v>
      </c>
      <c r="B292" s="111" t="s">
        <v>329</v>
      </c>
      <c r="C292" s="2" t="s">
        <v>318</v>
      </c>
      <c r="D292" s="2" t="s">
        <v>319</v>
      </c>
      <c r="E292" s="6" t="s">
        <v>9</v>
      </c>
      <c r="AD292" s="5">
        <f t="shared" si="28"/>
        <v>290</v>
      </c>
      <c r="AE292" s="97">
        <f t="shared" si="29"/>
        <v>28900</v>
      </c>
      <c r="AF292" s="2"/>
      <c r="AG292" s="2"/>
      <c r="AH292" s="2"/>
      <c r="AI292" s="6"/>
      <c r="AL292" s="5">
        <f t="shared" si="30"/>
        <v>290</v>
      </c>
      <c r="AM292" s="97">
        <f t="shared" si="31"/>
        <v>33800</v>
      </c>
      <c r="AN292" s="2"/>
      <c r="AO292" s="2"/>
    </row>
    <row r="293" spans="1:41" ht="13.5">
      <c r="A293" s="5">
        <f t="shared" si="27"/>
        <v>291</v>
      </c>
      <c r="B293" s="111" t="s">
        <v>330</v>
      </c>
      <c r="C293" s="2" t="s">
        <v>318</v>
      </c>
      <c r="D293" s="2" t="s">
        <v>319</v>
      </c>
      <c r="E293" s="6" t="s">
        <v>9</v>
      </c>
      <c r="AD293" s="5">
        <f t="shared" si="28"/>
        <v>291</v>
      </c>
      <c r="AE293" s="97">
        <f t="shared" si="29"/>
        <v>29000</v>
      </c>
      <c r="AF293" s="2"/>
      <c r="AG293" s="2"/>
      <c r="AH293" s="2"/>
      <c r="AI293" s="6"/>
      <c r="AL293" s="5">
        <f t="shared" si="30"/>
        <v>291</v>
      </c>
      <c r="AM293" s="97">
        <f t="shared" si="31"/>
        <v>33900</v>
      </c>
      <c r="AN293" s="2"/>
      <c r="AO293" s="2"/>
    </row>
    <row r="294" spans="1:41" ht="13.5">
      <c r="A294" s="5">
        <f t="shared" si="27"/>
        <v>292</v>
      </c>
      <c r="B294" s="111" t="s">
        <v>331</v>
      </c>
      <c r="C294" s="2" t="s">
        <v>318</v>
      </c>
      <c r="D294" s="2" t="s">
        <v>319</v>
      </c>
      <c r="E294" s="6" t="s">
        <v>9</v>
      </c>
      <c r="AD294" s="5">
        <f t="shared" si="28"/>
        <v>292</v>
      </c>
      <c r="AE294" s="97">
        <f t="shared" si="29"/>
        <v>29100</v>
      </c>
      <c r="AF294" s="2"/>
      <c r="AG294" s="2"/>
      <c r="AH294" s="2"/>
      <c r="AI294" s="6"/>
      <c r="AL294" s="5">
        <f t="shared" si="30"/>
        <v>292</v>
      </c>
      <c r="AM294" s="97">
        <f t="shared" si="31"/>
        <v>34000</v>
      </c>
      <c r="AN294" s="2"/>
      <c r="AO294" s="2"/>
    </row>
    <row r="295" spans="1:41" ht="13.5">
      <c r="A295" s="5">
        <f t="shared" si="27"/>
        <v>293</v>
      </c>
      <c r="B295" s="111" t="s">
        <v>332</v>
      </c>
      <c r="C295" s="2" t="s">
        <v>318</v>
      </c>
      <c r="D295" s="2" t="s">
        <v>319</v>
      </c>
      <c r="E295" s="6" t="s">
        <v>9</v>
      </c>
      <c r="AD295" s="5">
        <f t="shared" si="28"/>
        <v>293</v>
      </c>
      <c r="AE295" s="97">
        <f t="shared" si="29"/>
        <v>29200</v>
      </c>
      <c r="AF295" s="2"/>
      <c r="AG295" s="2"/>
      <c r="AH295" s="2"/>
      <c r="AI295" s="6"/>
      <c r="AL295" s="5">
        <f t="shared" si="30"/>
        <v>293</v>
      </c>
      <c r="AM295" s="97">
        <f t="shared" si="31"/>
        <v>34100</v>
      </c>
      <c r="AN295" s="2"/>
      <c r="AO295" s="2"/>
    </row>
    <row r="296" spans="1:41" ht="13.5">
      <c r="A296" s="5">
        <f t="shared" si="27"/>
        <v>294</v>
      </c>
      <c r="B296" s="111" t="s">
        <v>333</v>
      </c>
      <c r="C296" s="2" t="s">
        <v>318</v>
      </c>
      <c r="D296" s="2" t="s">
        <v>319</v>
      </c>
      <c r="E296" s="6" t="s">
        <v>9</v>
      </c>
      <c r="AD296" s="5">
        <f t="shared" si="28"/>
        <v>294</v>
      </c>
      <c r="AE296" s="97">
        <f t="shared" si="29"/>
        <v>29300</v>
      </c>
      <c r="AF296" s="2"/>
      <c r="AG296" s="2"/>
      <c r="AH296" s="2"/>
      <c r="AI296" s="6"/>
      <c r="AL296" s="5">
        <f t="shared" si="30"/>
        <v>294</v>
      </c>
      <c r="AM296" s="97">
        <f t="shared" si="31"/>
        <v>34200</v>
      </c>
      <c r="AN296" s="2"/>
      <c r="AO296" s="2"/>
    </row>
    <row r="297" spans="1:41" ht="13.5">
      <c r="A297" s="5">
        <f t="shared" si="27"/>
        <v>295</v>
      </c>
      <c r="B297" s="111" t="s">
        <v>334</v>
      </c>
      <c r="C297" s="2" t="s">
        <v>318</v>
      </c>
      <c r="D297" s="2" t="s">
        <v>319</v>
      </c>
      <c r="E297" s="6" t="s">
        <v>9</v>
      </c>
      <c r="AD297" s="5">
        <f t="shared" si="28"/>
        <v>295</v>
      </c>
      <c r="AE297" s="97">
        <f t="shared" si="29"/>
        <v>29400</v>
      </c>
      <c r="AF297" s="2"/>
      <c r="AG297" s="2"/>
      <c r="AH297" s="2"/>
      <c r="AI297" s="6"/>
      <c r="AL297" s="5">
        <f t="shared" si="30"/>
        <v>295</v>
      </c>
      <c r="AM297" s="97">
        <f t="shared" si="31"/>
        <v>34300</v>
      </c>
      <c r="AN297" s="2"/>
      <c r="AO297" s="2"/>
    </row>
    <row r="298" spans="1:41" ht="13.5">
      <c r="A298" s="5">
        <f t="shared" si="27"/>
        <v>296</v>
      </c>
      <c r="B298" s="111" t="s">
        <v>335</v>
      </c>
      <c r="C298" s="2" t="s">
        <v>318</v>
      </c>
      <c r="D298" s="2" t="s">
        <v>319</v>
      </c>
      <c r="E298" s="6" t="s">
        <v>9</v>
      </c>
      <c r="AD298" s="5">
        <f t="shared" si="28"/>
        <v>296</v>
      </c>
      <c r="AE298" s="97">
        <f t="shared" si="29"/>
        <v>29500</v>
      </c>
      <c r="AF298" s="2"/>
      <c r="AG298" s="2"/>
      <c r="AH298" s="2"/>
      <c r="AI298" s="6"/>
      <c r="AL298" s="5">
        <f t="shared" si="30"/>
        <v>296</v>
      </c>
      <c r="AM298" s="97">
        <f t="shared" si="31"/>
        <v>34400</v>
      </c>
      <c r="AN298" s="2"/>
      <c r="AO298" s="2"/>
    </row>
    <row r="299" spans="1:41" ht="13.5">
      <c r="A299" s="5">
        <f t="shared" si="27"/>
        <v>297</v>
      </c>
      <c r="B299" s="111" t="s">
        <v>336</v>
      </c>
      <c r="C299" s="2" t="s">
        <v>318</v>
      </c>
      <c r="D299" s="2" t="s">
        <v>319</v>
      </c>
      <c r="E299" s="6" t="s">
        <v>9</v>
      </c>
      <c r="AD299" s="5">
        <f t="shared" si="28"/>
        <v>297</v>
      </c>
      <c r="AE299" s="97">
        <f t="shared" si="29"/>
        <v>29600</v>
      </c>
      <c r="AF299" s="2"/>
      <c r="AG299" s="2"/>
      <c r="AH299" s="2"/>
      <c r="AI299" s="6"/>
      <c r="AL299" s="5">
        <f t="shared" si="30"/>
        <v>297</v>
      </c>
      <c r="AM299" s="97">
        <f t="shared" si="31"/>
        <v>34500</v>
      </c>
      <c r="AN299" s="2"/>
      <c r="AO299" s="2"/>
    </row>
    <row r="300" spans="1:41" ht="13.5">
      <c r="A300" s="5">
        <f t="shared" si="27"/>
        <v>298</v>
      </c>
      <c r="B300" s="111" t="s">
        <v>337</v>
      </c>
      <c r="C300" s="2" t="s">
        <v>318</v>
      </c>
      <c r="D300" s="2" t="s">
        <v>319</v>
      </c>
      <c r="E300" s="6" t="s">
        <v>9</v>
      </c>
      <c r="AD300" s="5">
        <f t="shared" si="28"/>
        <v>298</v>
      </c>
      <c r="AE300" s="97">
        <f t="shared" si="29"/>
        <v>29700</v>
      </c>
      <c r="AF300" s="2"/>
      <c r="AG300" s="2"/>
      <c r="AH300" s="2"/>
      <c r="AI300" s="6"/>
      <c r="AL300" s="5">
        <f t="shared" si="30"/>
        <v>298</v>
      </c>
      <c r="AM300" s="97">
        <f t="shared" si="31"/>
        <v>34600</v>
      </c>
      <c r="AN300" s="2"/>
      <c r="AO300" s="2"/>
    </row>
    <row r="301" spans="1:41" ht="13.5">
      <c r="A301" s="5">
        <f t="shared" si="27"/>
        <v>299</v>
      </c>
      <c r="B301" s="111" t="s">
        <v>338</v>
      </c>
      <c r="C301" s="2" t="s">
        <v>318</v>
      </c>
      <c r="D301" s="2" t="s">
        <v>319</v>
      </c>
      <c r="E301" s="6" t="s">
        <v>9</v>
      </c>
      <c r="AD301" s="5">
        <f t="shared" si="28"/>
        <v>299</v>
      </c>
      <c r="AE301" s="97">
        <f t="shared" si="29"/>
        <v>29800</v>
      </c>
      <c r="AF301" s="2"/>
      <c r="AG301" s="2"/>
      <c r="AH301" s="2"/>
      <c r="AI301" s="6"/>
      <c r="AL301" s="5">
        <f t="shared" si="30"/>
        <v>299</v>
      </c>
      <c r="AM301" s="97">
        <f t="shared" si="31"/>
        <v>34700</v>
      </c>
      <c r="AN301" s="2"/>
      <c r="AO301" s="2"/>
    </row>
    <row r="302" spans="1:41" ht="13.5">
      <c r="A302" s="146">
        <f t="shared" si="27"/>
        <v>300</v>
      </c>
      <c r="B302" s="111" t="s">
        <v>339</v>
      </c>
      <c r="C302" s="2" t="s">
        <v>340</v>
      </c>
      <c r="D302" s="2" t="s">
        <v>341</v>
      </c>
      <c r="E302" s="6" t="s">
        <v>6</v>
      </c>
      <c r="AD302" s="5">
        <f t="shared" si="28"/>
        <v>300</v>
      </c>
      <c r="AE302" s="97">
        <f t="shared" si="29"/>
        <v>29900</v>
      </c>
      <c r="AF302" s="2"/>
      <c r="AG302" s="2"/>
      <c r="AH302" s="2"/>
      <c r="AI302" s="6"/>
      <c r="AL302" s="5">
        <f t="shared" si="30"/>
        <v>300</v>
      </c>
      <c r="AM302" s="97">
        <f t="shared" si="31"/>
        <v>34800</v>
      </c>
      <c r="AN302" s="2"/>
      <c r="AO302" s="2"/>
    </row>
    <row r="303" spans="1:41" ht="13.5">
      <c r="A303" s="146">
        <f t="shared" si="27"/>
        <v>301</v>
      </c>
      <c r="B303" s="111" t="s">
        <v>342</v>
      </c>
      <c r="C303" s="2" t="s">
        <v>340</v>
      </c>
      <c r="D303" s="2" t="s">
        <v>341</v>
      </c>
      <c r="E303" s="6" t="s">
        <v>6</v>
      </c>
      <c r="AD303" s="5">
        <f t="shared" si="28"/>
        <v>301</v>
      </c>
      <c r="AE303" s="97">
        <f t="shared" si="29"/>
        <v>30000</v>
      </c>
      <c r="AF303" s="2"/>
      <c r="AG303" s="2"/>
      <c r="AH303" s="2"/>
      <c r="AI303" s="6"/>
      <c r="AL303" s="5">
        <f t="shared" si="30"/>
        <v>301</v>
      </c>
      <c r="AM303" s="97">
        <f t="shared" si="31"/>
        <v>34900</v>
      </c>
      <c r="AN303" s="2"/>
      <c r="AO303" s="2"/>
    </row>
    <row r="304" spans="1:41" ht="13.5">
      <c r="A304" s="146">
        <f t="shared" si="27"/>
        <v>302</v>
      </c>
      <c r="B304" s="111" t="s">
        <v>343</v>
      </c>
      <c r="C304" s="2" t="s">
        <v>340</v>
      </c>
      <c r="D304" s="2" t="s">
        <v>341</v>
      </c>
      <c r="E304" s="6" t="s">
        <v>6</v>
      </c>
      <c r="AD304" s="5">
        <f t="shared" si="28"/>
        <v>302</v>
      </c>
      <c r="AE304" s="97">
        <f t="shared" si="29"/>
        <v>30100</v>
      </c>
      <c r="AF304" s="2"/>
      <c r="AG304" s="2"/>
      <c r="AH304" s="2"/>
      <c r="AI304" s="6"/>
      <c r="AL304" s="5">
        <f t="shared" si="30"/>
        <v>302</v>
      </c>
      <c r="AM304" s="97">
        <f t="shared" si="31"/>
        <v>35000</v>
      </c>
      <c r="AN304" s="2"/>
      <c r="AO304" s="2"/>
    </row>
    <row r="305" spans="1:41" ht="13.5">
      <c r="A305" s="146">
        <f t="shared" si="27"/>
        <v>303</v>
      </c>
      <c r="B305" s="111" t="s">
        <v>344</v>
      </c>
      <c r="C305" s="2" t="s">
        <v>340</v>
      </c>
      <c r="D305" s="2" t="s">
        <v>341</v>
      </c>
      <c r="E305" s="6" t="s">
        <v>6</v>
      </c>
      <c r="AD305" s="5">
        <f t="shared" si="28"/>
        <v>303</v>
      </c>
      <c r="AE305" s="97">
        <f t="shared" si="29"/>
        <v>30200</v>
      </c>
      <c r="AF305" s="2"/>
      <c r="AG305" s="2"/>
      <c r="AH305" s="2"/>
      <c r="AI305" s="6"/>
      <c r="AL305" s="5">
        <f t="shared" si="30"/>
        <v>303</v>
      </c>
      <c r="AM305" s="97">
        <f t="shared" si="31"/>
        <v>35100</v>
      </c>
      <c r="AN305" s="2"/>
      <c r="AO305" s="2"/>
    </row>
    <row r="306" spans="1:41" ht="13.5">
      <c r="A306" s="146">
        <f t="shared" si="27"/>
        <v>304</v>
      </c>
      <c r="B306" s="111" t="s">
        <v>345</v>
      </c>
      <c r="C306" s="2" t="s">
        <v>340</v>
      </c>
      <c r="D306" s="2" t="s">
        <v>341</v>
      </c>
      <c r="E306" s="6" t="s">
        <v>6</v>
      </c>
      <c r="AD306" s="5">
        <f t="shared" si="28"/>
        <v>304</v>
      </c>
      <c r="AE306" s="97">
        <f t="shared" si="29"/>
        <v>30300</v>
      </c>
      <c r="AF306" s="2"/>
      <c r="AG306" s="2"/>
      <c r="AH306" s="2"/>
      <c r="AI306" s="6"/>
      <c r="AL306" s="5">
        <f t="shared" si="30"/>
        <v>304</v>
      </c>
      <c r="AM306" s="97">
        <f t="shared" si="31"/>
        <v>35200</v>
      </c>
      <c r="AN306" s="2"/>
      <c r="AO306" s="2"/>
    </row>
    <row r="307" spans="1:41" ht="13.5">
      <c r="A307" s="146">
        <f t="shared" si="27"/>
        <v>305</v>
      </c>
      <c r="B307" s="111" t="s">
        <v>346</v>
      </c>
      <c r="C307" s="2" t="s">
        <v>340</v>
      </c>
      <c r="D307" s="2" t="s">
        <v>341</v>
      </c>
      <c r="E307" s="6" t="s">
        <v>6</v>
      </c>
      <c r="AD307" s="5">
        <f t="shared" si="28"/>
        <v>305</v>
      </c>
      <c r="AE307" s="97">
        <f t="shared" si="29"/>
        <v>30400</v>
      </c>
      <c r="AF307" s="2"/>
      <c r="AG307" s="2"/>
      <c r="AH307" s="2"/>
      <c r="AI307" s="6"/>
      <c r="AL307" s="5">
        <f t="shared" si="30"/>
        <v>305</v>
      </c>
      <c r="AM307" s="97">
        <f t="shared" si="31"/>
        <v>35300</v>
      </c>
      <c r="AN307" s="2"/>
      <c r="AO307" s="2"/>
    </row>
    <row r="308" spans="1:41" ht="13.5">
      <c r="A308" s="146">
        <f t="shared" si="27"/>
        <v>306</v>
      </c>
      <c r="B308" s="111" t="s">
        <v>347</v>
      </c>
      <c r="C308" s="2" t="s">
        <v>340</v>
      </c>
      <c r="D308" s="2" t="s">
        <v>341</v>
      </c>
      <c r="E308" s="6" t="s">
        <v>6</v>
      </c>
      <c r="AD308" s="5">
        <f t="shared" si="28"/>
        <v>306</v>
      </c>
      <c r="AE308" s="97">
        <f t="shared" si="29"/>
        <v>30500</v>
      </c>
      <c r="AF308" s="2"/>
      <c r="AG308" s="2"/>
      <c r="AH308" s="2"/>
      <c r="AI308" s="6"/>
      <c r="AL308" s="5">
        <f t="shared" si="30"/>
        <v>306</v>
      </c>
      <c r="AM308" s="97">
        <f t="shared" si="31"/>
        <v>35400</v>
      </c>
      <c r="AN308" s="2"/>
      <c r="AO308" s="2"/>
    </row>
    <row r="309" spans="1:41" ht="13.5">
      <c r="A309" s="146">
        <f t="shared" si="27"/>
        <v>307</v>
      </c>
      <c r="B309" s="111" t="s">
        <v>348</v>
      </c>
      <c r="C309" s="2" t="s">
        <v>340</v>
      </c>
      <c r="D309" s="2" t="s">
        <v>341</v>
      </c>
      <c r="E309" s="6" t="s">
        <v>6</v>
      </c>
      <c r="AD309" s="5">
        <f t="shared" si="28"/>
        <v>307</v>
      </c>
      <c r="AE309" s="97">
        <f t="shared" si="29"/>
        <v>30600</v>
      </c>
      <c r="AF309" s="2"/>
      <c r="AG309" s="2"/>
      <c r="AH309" s="2"/>
      <c r="AI309" s="6"/>
      <c r="AL309" s="5">
        <f t="shared" si="30"/>
        <v>307</v>
      </c>
      <c r="AM309" s="97">
        <f t="shared" si="31"/>
        <v>35500</v>
      </c>
      <c r="AN309" s="2"/>
      <c r="AO309" s="2"/>
    </row>
    <row r="310" spans="1:41" ht="13.5">
      <c r="A310" s="146">
        <f t="shared" si="27"/>
        <v>308</v>
      </c>
      <c r="B310" s="111" t="s">
        <v>349</v>
      </c>
      <c r="C310" s="2" t="s">
        <v>340</v>
      </c>
      <c r="D310" s="2" t="s">
        <v>341</v>
      </c>
      <c r="E310" s="6" t="s">
        <v>6</v>
      </c>
      <c r="AD310" s="5">
        <f t="shared" si="28"/>
        <v>308</v>
      </c>
      <c r="AE310" s="97">
        <f t="shared" si="29"/>
        <v>30700</v>
      </c>
      <c r="AF310" s="2"/>
      <c r="AG310" s="2"/>
      <c r="AH310" s="2"/>
      <c r="AI310" s="6"/>
      <c r="AL310" s="5">
        <f t="shared" si="30"/>
        <v>308</v>
      </c>
      <c r="AM310" s="97">
        <f t="shared" si="31"/>
        <v>35600</v>
      </c>
      <c r="AN310" s="2"/>
      <c r="AO310" s="2"/>
    </row>
    <row r="311" spans="1:41" ht="13.5">
      <c r="A311" s="146">
        <f t="shared" si="27"/>
        <v>309</v>
      </c>
      <c r="B311" s="111" t="s">
        <v>350</v>
      </c>
      <c r="C311" s="2" t="s">
        <v>340</v>
      </c>
      <c r="D311" s="2" t="s">
        <v>341</v>
      </c>
      <c r="E311" s="6" t="s">
        <v>6</v>
      </c>
      <c r="AD311" s="5">
        <f t="shared" si="28"/>
        <v>309</v>
      </c>
      <c r="AE311" s="97">
        <f t="shared" si="29"/>
        <v>30800</v>
      </c>
      <c r="AF311" s="2"/>
      <c r="AG311" s="2"/>
      <c r="AH311" s="2"/>
      <c r="AI311" s="6"/>
      <c r="AL311" s="5">
        <f t="shared" si="30"/>
        <v>309</v>
      </c>
      <c r="AM311" s="97">
        <f t="shared" si="31"/>
        <v>35700</v>
      </c>
      <c r="AN311" s="2"/>
      <c r="AO311" s="2"/>
    </row>
    <row r="312" spans="1:41" ht="13.5">
      <c r="A312" s="146">
        <f t="shared" si="27"/>
        <v>310</v>
      </c>
      <c r="B312" s="111" t="s">
        <v>351</v>
      </c>
      <c r="C312" s="2" t="s">
        <v>340</v>
      </c>
      <c r="D312" s="2" t="s">
        <v>341</v>
      </c>
      <c r="E312" s="6" t="s">
        <v>79</v>
      </c>
      <c r="AD312" s="5">
        <f t="shared" si="28"/>
        <v>310</v>
      </c>
      <c r="AE312" s="97">
        <f t="shared" si="29"/>
        <v>30900</v>
      </c>
      <c r="AF312" s="2"/>
      <c r="AG312" s="2"/>
      <c r="AH312" s="2"/>
      <c r="AI312" s="6"/>
      <c r="AL312" s="5">
        <f t="shared" si="30"/>
        <v>310</v>
      </c>
      <c r="AM312" s="97">
        <f t="shared" si="31"/>
        <v>35800</v>
      </c>
      <c r="AN312" s="2"/>
      <c r="AO312" s="2"/>
    </row>
    <row r="313" spans="1:41" ht="13.5">
      <c r="A313" s="146">
        <f t="shared" si="27"/>
        <v>311</v>
      </c>
      <c r="B313" s="111" t="s">
        <v>352</v>
      </c>
      <c r="C313" s="2" t="s">
        <v>340</v>
      </c>
      <c r="D313" s="2" t="s">
        <v>341</v>
      </c>
      <c r="E313" s="6" t="s">
        <v>79</v>
      </c>
      <c r="AD313" s="5">
        <f t="shared" si="28"/>
        <v>311</v>
      </c>
      <c r="AE313" s="97">
        <f t="shared" si="29"/>
        <v>31000</v>
      </c>
      <c r="AF313" s="2"/>
      <c r="AG313" s="2"/>
      <c r="AH313" s="2"/>
      <c r="AI313" s="6"/>
      <c r="AL313" s="5">
        <f t="shared" si="30"/>
        <v>311</v>
      </c>
      <c r="AM313" s="97">
        <f t="shared" si="31"/>
        <v>35900</v>
      </c>
      <c r="AN313" s="2"/>
      <c r="AO313" s="2"/>
    </row>
    <row r="314" spans="1:41" ht="13.5">
      <c r="A314" s="146">
        <f t="shared" si="27"/>
        <v>312</v>
      </c>
      <c r="B314" s="111" t="s">
        <v>353</v>
      </c>
      <c r="C314" s="2" t="s">
        <v>340</v>
      </c>
      <c r="D314" s="2" t="s">
        <v>341</v>
      </c>
      <c r="E314" s="6" t="s">
        <v>79</v>
      </c>
      <c r="AD314" s="5">
        <f t="shared" si="28"/>
        <v>312</v>
      </c>
      <c r="AE314" s="97">
        <f t="shared" si="29"/>
        <v>31100</v>
      </c>
      <c r="AF314" s="2"/>
      <c r="AG314" s="2"/>
      <c r="AH314" s="2"/>
      <c r="AI314" s="6"/>
      <c r="AL314" s="5">
        <f t="shared" si="30"/>
        <v>312</v>
      </c>
      <c r="AM314" s="97">
        <f t="shared" si="31"/>
        <v>36000</v>
      </c>
      <c r="AN314" s="2"/>
      <c r="AO314" s="2"/>
    </row>
    <row r="315" spans="1:41" ht="13.5">
      <c r="A315" s="146">
        <f t="shared" si="27"/>
        <v>313</v>
      </c>
      <c r="B315" s="111" t="s">
        <v>354</v>
      </c>
      <c r="C315" s="2" t="s">
        <v>340</v>
      </c>
      <c r="D315" s="2" t="s">
        <v>341</v>
      </c>
      <c r="E315" s="6" t="s">
        <v>6</v>
      </c>
      <c r="AD315" s="5">
        <f t="shared" si="28"/>
        <v>313</v>
      </c>
      <c r="AE315" s="97">
        <f t="shared" si="29"/>
        <v>31200</v>
      </c>
      <c r="AF315" s="2"/>
      <c r="AG315" s="2"/>
      <c r="AH315" s="2"/>
      <c r="AI315" s="6"/>
      <c r="AL315" s="5">
        <f t="shared" si="30"/>
        <v>313</v>
      </c>
      <c r="AM315" s="97">
        <f t="shared" si="31"/>
        <v>36100</v>
      </c>
      <c r="AN315" s="2"/>
      <c r="AO315" s="2"/>
    </row>
    <row r="316" spans="1:41" ht="13.5">
      <c r="A316" s="146">
        <f t="shared" si="27"/>
        <v>314</v>
      </c>
      <c r="B316" s="111" t="s">
        <v>355</v>
      </c>
      <c r="C316" s="2" t="s">
        <v>340</v>
      </c>
      <c r="D316" s="2" t="s">
        <v>341</v>
      </c>
      <c r="E316" s="6" t="s">
        <v>6</v>
      </c>
      <c r="AD316" s="5">
        <f t="shared" si="28"/>
        <v>314</v>
      </c>
      <c r="AE316" s="97">
        <f t="shared" si="29"/>
        <v>31300</v>
      </c>
      <c r="AF316" s="2"/>
      <c r="AG316" s="2"/>
      <c r="AH316" s="2"/>
      <c r="AI316" s="6"/>
      <c r="AL316" s="5">
        <f t="shared" si="30"/>
        <v>314</v>
      </c>
      <c r="AM316" s="97">
        <f t="shared" si="31"/>
        <v>36200</v>
      </c>
      <c r="AN316" s="2"/>
      <c r="AO316" s="2"/>
    </row>
    <row r="317" spans="1:41" ht="13.5">
      <c r="A317" s="146">
        <f t="shared" si="27"/>
        <v>315</v>
      </c>
      <c r="B317" s="111" t="s">
        <v>356</v>
      </c>
      <c r="C317" s="2" t="s">
        <v>340</v>
      </c>
      <c r="D317" s="2" t="s">
        <v>341</v>
      </c>
      <c r="E317" s="6" t="s">
        <v>6</v>
      </c>
      <c r="AD317" s="5">
        <f t="shared" si="28"/>
        <v>315</v>
      </c>
      <c r="AE317" s="97">
        <f t="shared" si="29"/>
        <v>31400</v>
      </c>
      <c r="AF317" s="2"/>
      <c r="AG317" s="2"/>
      <c r="AH317" s="2"/>
      <c r="AI317" s="6"/>
      <c r="AL317" s="5">
        <f t="shared" si="30"/>
        <v>315</v>
      </c>
      <c r="AM317" s="97">
        <f t="shared" si="31"/>
        <v>36300</v>
      </c>
      <c r="AN317" s="2"/>
      <c r="AO317" s="2"/>
    </row>
    <row r="318" spans="1:41" ht="13.5">
      <c r="A318" s="146">
        <f t="shared" si="27"/>
        <v>316</v>
      </c>
      <c r="B318" s="111" t="s">
        <v>357</v>
      </c>
      <c r="C318" s="2" t="s">
        <v>340</v>
      </c>
      <c r="D318" s="2" t="s">
        <v>341</v>
      </c>
      <c r="E318" s="6" t="s">
        <v>6</v>
      </c>
      <c r="AD318" s="5">
        <f t="shared" si="28"/>
        <v>316</v>
      </c>
      <c r="AE318" s="97">
        <f t="shared" si="29"/>
        <v>31500</v>
      </c>
      <c r="AF318" s="2"/>
      <c r="AG318" s="2"/>
      <c r="AH318" s="2"/>
      <c r="AI318" s="6"/>
      <c r="AL318" s="5">
        <f t="shared" si="30"/>
        <v>316</v>
      </c>
      <c r="AM318" s="97">
        <f t="shared" si="31"/>
        <v>36400</v>
      </c>
      <c r="AN318" s="2"/>
      <c r="AO318" s="2"/>
    </row>
    <row r="319" spans="1:41" ht="13.5">
      <c r="A319" s="146">
        <f t="shared" si="27"/>
        <v>317</v>
      </c>
      <c r="B319" s="111" t="s">
        <v>358</v>
      </c>
      <c r="C319" s="2" t="s">
        <v>340</v>
      </c>
      <c r="D319" s="2" t="s">
        <v>341</v>
      </c>
      <c r="E319" s="6" t="s">
        <v>6</v>
      </c>
      <c r="AD319" s="5">
        <f t="shared" si="28"/>
        <v>317</v>
      </c>
      <c r="AE319" s="97">
        <f t="shared" si="29"/>
        <v>31600</v>
      </c>
      <c r="AF319" s="2"/>
      <c r="AG319" s="2"/>
      <c r="AH319" s="2"/>
      <c r="AI319" s="6"/>
      <c r="AL319" s="5">
        <f t="shared" si="30"/>
        <v>317</v>
      </c>
      <c r="AM319" s="97">
        <f t="shared" si="31"/>
        <v>36500</v>
      </c>
      <c r="AN319" s="2"/>
      <c r="AO319" s="2"/>
    </row>
    <row r="320" spans="1:41" ht="13.5">
      <c r="A320" s="146">
        <f t="shared" si="27"/>
        <v>318</v>
      </c>
      <c r="B320" s="111" t="s">
        <v>359</v>
      </c>
      <c r="C320" s="2" t="s">
        <v>340</v>
      </c>
      <c r="D320" s="2" t="s">
        <v>341</v>
      </c>
      <c r="E320" s="6" t="s">
        <v>6</v>
      </c>
      <c r="AD320" s="5">
        <f t="shared" si="28"/>
        <v>318</v>
      </c>
      <c r="AE320" s="97">
        <f t="shared" si="29"/>
        <v>31700</v>
      </c>
      <c r="AF320" s="2"/>
      <c r="AG320" s="2"/>
      <c r="AH320" s="2"/>
      <c r="AI320" s="6"/>
      <c r="AL320" s="5">
        <f t="shared" si="30"/>
        <v>318</v>
      </c>
      <c r="AM320" s="97">
        <f t="shared" si="31"/>
        <v>36600</v>
      </c>
      <c r="AN320" s="2"/>
      <c r="AO320" s="2"/>
    </row>
    <row r="321" spans="1:41" ht="13.5">
      <c r="A321" s="146">
        <f t="shared" si="27"/>
        <v>319</v>
      </c>
      <c r="B321" s="111" t="s">
        <v>360</v>
      </c>
      <c r="C321" s="2" t="s">
        <v>340</v>
      </c>
      <c r="D321" s="2" t="s">
        <v>341</v>
      </c>
      <c r="E321" s="6" t="s">
        <v>6</v>
      </c>
      <c r="AD321" s="5">
        <f t="shared" si="28"/>
        <v>319</v>
      </c>
      <c r="AE321" s="97">
        <f t="shared" si="29"/>
        <v>31800</v>
      </c>
      <c r="AF321" s="2"/>
      <c r="AG321" s="2"/>
      <c r="AH321" s="2"/>
      <c r="AI321" s="6"/>
      <c r="AL321" s="5">
        <f t="shared" si="30"/>
        <v>319</v>
      </c>
      <c r="AM321" s="97">
        <f t="shared" si="31"/>
        <v>36700</v>
      </c>
      <c r="AN321" s="2"/>
      <c r="AO321" s="2"/>
    </row>
    <row r="322" spans="1:41" ht="13.5">
      <c r="A322" s="146">
        <f t="shared" si="27"/>
        <v>320</v>
      </c>
      <c r="B322" s="111" t="s">
        <v>361</v>
      </c>
      <c r="C322" s="2" t="s">
        <v>340</v>
      </c>
      <c r="D322" s="2" t="s">
        <v>341</v>
      </c>
      <c r="E322" s="6" t="s">
        <v>6</v>
      </c>
      <c r="AD322" s="5">
        <f t="shared" si="28"/>
        <v>320</v>
      </c>
      <c r="AE322" s="97">
        <f t="shared" si="29"/>
        <v>31900</v>
      </c>
      <c r="AF322" s="2"/>
      <c r="AG322" s="2"/>
      <c r="AH322" s="2"/>
      <c r="AI322" s="6"/>
      <c r="AL322" s="5">
        <f t="shared" si="30"/>
        <v>320</v>
      </c>
      <c r="AM322" s="97">
        <f t="shared" si="31"/>
        <v>36800</v>
      </c>
      <c r="AN322" s="2"/>
      <c r="AO322" s="2"/>
    </row>
    <row r="323" spans="1:41" ht="13.5">
      <c r="A323" s="146">
        <f t="shared" si="27"/>
        <v>321</v>
      </c>
      <c r="B323" s="111" t="s">
        <v>362</v>
      </c>
      <c r="C323" s="2" t="s">
        <v>340</v>
      </c>
      <c r="D323" s="2" t="s">
        <v>341</v>
      </c>
      <c r="E323" s="6" t="s">
        <v>6</v>
      </c>
      <c r="AD323" s="5">
        <f t="shared" si="28"/>
        <v>321</v>
      </c>
      <c r="AE323" s="97">
        <f t="shared" si="29"/>
        <v>32000</v>
      </c>
      <c r="AF323" s="2"/>
      <c r="AG323" s="2"/>
      <c r="AH323" s="2"/>
      <c r="AI323" s="6"/>
      <c r="AL323" s="5">
        <f t="shared" si="30"/>
        <v>321</v>
      </c>
      <c r="AM323" s="97">
        <f t="shared" si="31"/>
        <v>36900</v>
      </c>
      <c r="AN323" s="2"/>
      <c r="AO323" s="2"/>
    </row>
    <row r="324" spans="1:41" ht="13.5">
      <c r="A324" s="146">
        <f aca="true" t="shared" si="32" ref="A324:A387">A323+1</f>
        <v>322</v>
      </c>
      <c r="B324" s="111" t="s">
        <v>363</v>
      </c>
      <c r="C324" s="2" t="s">
        <v>340</v>
      </c>
      <c r="D324" s="2" t="s">
        <v>341</v>
      </c>
      <c r="E324" s="6" t="s">
        <v>6</v>
      </c>
      <c r="AD324" s="5">
        <f t="shared" si="28"/>
        <v>322</v>
      </c>
      <c r="AE324" s="97">
        <f t="shared" si="29"/>
        <v>32100</v>
      </c>
      <c r="AF324" s="2"/>
      <c r="AG324" s="2"/>
      <c r="AH324" s="2"/>
      <c r="AI324" s="6"/>
      <c r="AL324" s="5">
        <f t="shared" si="30"/>
        <v>322</v>
      </c>
      <c r="AM324" s="97">
        <f t="shared" si="31"/>
        <v>37000</v>
      </c>
      <c r="AN324" s="2"/>
      <c r="AO324" s="2"/>
    </row>
    <row r="325" spans="1:41" ht="13.5">
      <c r="A325" s="146">
        <f t="shared" si="32"/>
        <v>323</v>
      </c>
      <c r="B325" s="111" t="s">
        <v>364</v>
      </c>
      <c r="C325" s="2" t="s">
        <v>340</v>
      </c>
      <c r="D325" s="2" t="s">
        <v>341</v>
      </c>
      <c r="E325" s="6" t="s">
        <v>6</v>
      </c>
      <c r="AD325" s="5">
        <f aca="true" t="shared" si="33" ref="AD325:AD388">AD324+1</f>
        <v>323</v>
      </c>
      <c r="AE325" s="97">
        <f aca="true" t="shared" si="34" ref="AE325:AE388">AE324+100</f>
        <v>32200</v>
      </c>
      <c r="AF325" s="2"/>
      <c r="AG325" s="2"/>
      <c r="AH325" s="2"/>
      <c r="AI325" s="6"/>
      <c r="AL325" s="5">
        <f aca="true" t="shared" si="35" ref="AL325:AL388">AL324+1</f>
        <v>323</v>
      </c>
      <c r="AM325" s="97">
        <f t="shared" si="31"/>
        <v>37100</v>
      </c>
      <c r="AN325" s="2"/>
      <c r="AO325" s="2"/>
    </row>
    <row r="326" spans="1:41" ht="13.5">
      <c r="A326" s="146">
        <f t="shared" si="32"/>
        <v>324</v>
      </c>
      <c r="B326" s="111" t="s">
        <v>365</v>
      </c>
      <c r="C326" s="2" t="s">
        <v>340</v>
      </c>
      <c r="D326" s="2" t="s">
        <v>341</v>
      </c>
      <c r="E326" s="6" t="s">
        <v>6</v>
      </c>
      <c r="AD326" s="5">
        <f t="shared" si="33"/>
        <v>324</v>
      </c>
      <c r="AE326" s="97">
        <f t="shared" si="34"/>
        <v>32300</v>
      </c>
      <c r="AF326" s="2"/>
      <c r="AG326" s="2"/>
      <c r="AH326" s="2"/>
      <c r="AI326" s="6"/>
      <c r="AL326" s="5">
        <f t="shared" si="35"/>
        <v>324</v>
      </c>
      <c r="AM326" s="97">
        <f aca="true" t="shared" si="36" ref="AM326:AM389">IF(AM325="","",IF(99999-$AG$2&lt;AM325,"",AM325+100))</f>
        <v>37200</v>
      </c>
      <c r="AN326" s="2"/>
      <c r="AO326" s="2"/>
    </row>
    <row r="327" spans="1:41" ht="13.5">
      <c r="A327" s="146">
        <f t="shared" si="32"/>
        <v>325</v>
      </c>
      <c r="B327" s="111" t="s">
        <v>366</v>
      </c>
      <c r="C327" s="2" t="s">
        <v>340</v>
      </c>
      <c r="D327" s="2" t="s">
        <v>341</v>
      </c>
      <c r="E327" s="6" t="s">
        <v>6</v>
      </c>
      <c r="AD327" s="5">
        <f t="shared" si="33"/>
        <v>325</v>
      </c>
      <c r="AE327" s="97">
        <f t="shared" si="34"/>
        <v>32400</v>
      </c>
      <c r="AF327" s="2"/>
      <c r="AG327" s="2"/>
      <c r="AH327" s="2"/>
      <c r="AI327" s="6"/>
      <c r="AL327" s="5">
        <f t="shared" si="35"/>
        <v>325</v>
      </c>
      <c r="AM327" s="97">
        <f t="shared" si="36"/>
        <v>37300</v>
      </c>
      <c r="AN327" s="2"/>
      <c r="AO327" s="2"/>
    </row>
    <row r="328" spans="1:41" ht="13.5">
      <c r="A328" s="5">
        <f t="shared" si="32"/>
        <v>326</v>
      </c>
      <c r="B328" s="111" t="s">
        <v>367</v>
      </c>
      <c r="C328" s="2" t="s">
        <v>368</v>
      </c>
      <c r="D328" s="2" t="s">
        <v>369</v>
      </c>
      <c r="E328" s="6" t="s">
        <v>9</v>
      </c>
      <c r="AD328" s="5">
        <f t="shared" si="33"/>
        <v>326</v>
      </c>
      <c r="AE328" s="97">
        <f t="shared" si="34"/>
        <v>32500</v>
      </c>
      <c r="AF328" s="2"/>
      <c r="AG328" s="2"/>
      <c r="AH328" s="2"/>
      <c r="AI328" s="6"/>
      <c r="AL328" s="5">
        <f t="shared" si="35"/>
        <v>326</v>
      </c>
      <c r="AM328" s="97">
        <f t="shared" si="36"/>
        <v>37400</v>
      </c>
      <c r="AN328" s="2"/>
      <c r="AO328" s="2"/>
    </row>
    <row r="329" spans="1:41" ht="13.5">
      <c r="A329" s="5">
        <f t="shared" si="32"/>
        <v>327</v>
      </c>
      <c r="B329" s="111" t="s">
        <v>370</v>
      </c>
      <c r="C329" s="2" t="s">
        <v>368</v>
      </c>
      <c r="D329" s="2" t="s">
        <v>369</v>
      </c>
      <c r="E329" s="6" t="s">
        <v>9</v>
      </c>
      <c r="AD329" s="5">
        <f t="shared" si="33"/>
        <v>327</v>
      </c>
      <c r="AE329" s="97">
        <f t="shared" si="34"/>
        <v>32600</v>
      </c>
      <c r="AF329" s="2"/>
      <c r="AG329" s="2"/>
      <c r="AH329" s="2"/>
      <c r="AI329" s="6"/>
      <c r="AL329" s="5">
        <f t="shared" si="35"/>
        <v>327</v>
      </c>
      <c r="AM329" s="97">
        <f t="shared" si="36"/>
        <v>37500</v>
      </c>
      <c r="AN329" s="2"/>
      <c r="AO329" s="2"/>
    </row>
    <row r="330" spans="1:41" ht="13.5">
      <c r="A330" s="5">
        <f t="shared" si="32"/>
        <v>328</v>
      </c>
      <c r="B330" s="111" t="s">
        <v>371</v>
      </c>
      <c r="C330" s="2" t="s">
        <v>368</v>
      </c>
      <c r="D330" s="2" t="s">
        <v>369</v>
      </c>
      <c r="E330" s="6" t="s">
        <v>9</v>
      </c>
      <c r="AD330" s="5">
        <f t="shared" si="33"/>
        <v>328</v>
      </c>
      <c r="AE330" s="97">
        <f t="shared" si="34"/>
        <v>32700</v>
      </c>
      <c r="AF330" s="2"/>
      <c r="AG330" s="2"/>
      <c r="AH330" s="2"/>
      <c r="AI330" s="6"/>
      <c r="AL330" s="5">
        <f t="shared" si="35"/>
        <v>328</v>
      </c>
      <c r="AM330" s="97">
        <f t="shared" si="36"/>
        <v>37600</v>
      </c>
      <c r="AN330" s="2"/>
      <c r="AO330" s="2"/>
    </row>
    <row r="331" spans="1:41" ht="13.5">
      <c r="A331" s="5">
        <f t="shared" si="32"/>
        <v>329</v>
      </c>
      <c r="B331" s="111" t="s">
        <v>372</v>
      </c>
      <c r="C331" s="2" t="s">
        <v>368</v>
      </c>
      <c r="D331" s="2" t="s">
        <v>369</v>
      </c>
      <c r="E331" s="6" t="s">
        <v>9</v>
      </c>
      <c r="AD331" s="5">
        <f t="shared" si="33"/>
        <v>329</v>
      </c>
      <c r="AE331" s="97">
        <f t="shared" si="34"/>
        <v>32800</v>
      </c>
      <c r="AF331" s="2"/>
      <c r="AG331" s="2"/>
      <c r="AH331" s="2"/>
      <c r="AI331" s="6"/>
      <c r="AL331" s="5">
        <f t="shared" si="35"/>
        <v>329</v>
      </c>
      <c r="AM331" s="97">
        <f t="shared" si="36"/>
        <v>37700</v>
      </c>
      <c r="AN331" s="2"/>
      <c r="AO331" s="2"/>
    </row>
    <row r="332" spans="1:41" ht="13.5">
      <c r="A332" s="5">
        <f t="shared" si="32"/>
        <v>330</v>
      </c>
      <c r="B332" s="111" t="s">
        <v>373</v>
      </c>
      <c r="C332" s="2" t="s">
        <v>368</v>
      </c>
      <c r="D332" s="2" t="s">
        <v>369</v>
      </c>
      <c r="E332" s="6" t="s">
        <v>9</v>
      </c>
      <c r="AD332" s="5">
        <f t="shared" si="33"/>
        <v>330</v>
      </c>
      <c r="AE332" s="97">
        <f t="shared" si="34"/>
        <v>32900</v>
      </c>
      <c r="AF332" s="2"/>
      <c r="AG332" s="2"/>
      <c r="AH332" s="2"/>
      <c r="AI332" s="6"/>
      <c r="AL332" s="5">
        <f t="shared" si="35"/>
        <v>330</v>
      </c>
      <c r="AM332" s="97">
        <f t="shared" si="36"/>
        <v>37800</v>
      </c>
      <c r="AN332" s="2"/>
      <c r="AO332" s="2"/>
    </row>
    <row r="333" spans="1:41" ht="13.5">
      <c r="A333" s="5">
        <f t="shared" si="32"/>
        <v>331</v>
      </c>
      <c r="B333" s="111" t="s">
        <v>374</v>
      </c>
      <c r="C333" s="2" t="s">
        <v>368</v>
      </c>
      <c r="D333" s="2" t="s">
        <v>369</v>
      </c>
      <c r="E333" s="6" t="s">
        <v>9</v>
      </c>
      <c r="AD333" s="5">
        <f t="shared" si="33"/>
        <v>331</v>
      </c>
      <c r="AE333" s="97">
        <f t="shared" si="34"/>
        <v>33000</v>
      </c>
      <c r="AF333" s="2"/>
      <c r="AG333" s="2"/>
      <c r="AH333" s="2"/>
      <c r="AI333" s="6"/>
      <c r="AL333" s="5">
        <f t="shared" si="35"/>
        <v>331</v>
      </c>
      <c r="AM333" s="97">
        <f t="shared" si="36"/>
        <v>37900</v>
      </c>
      <c r="AN333" s="2"/>
      <c r="AO333" s="2"/>
    </row>
    <row r="334" spans="1:41" ht="13.5">
      <c r="A334" s="5">
        <f t="shared" si="32"/>
        <v>332</v>
      </c>
      <c r="B334" s="111" t="s">
        <v>375</v>
      </c>
      <c r="C334" s="2" t="s">
        <v>368</v>
      </c>
      <c r="D334" s="2" t="s">
        <v>369</v>
      </c>
      <c r="E334" s="6" t="s">
        <v>9</v>
      </c>
      <c r="AD334" s="5">
        <f t="shared" si="33"/>
        <v>332</v>
      </c>
      <c r="AE334" s="97">
        <f t="shared" si="34"/>
        <v>33100</v>
      </c>
      <c r="AF334" s="2"/>
      <c r="AG334" s="2"/>
      <c r="AH334" s="2"/>
      <c r="AI334" s="6"/>
      <c r="AL334" s="5">
        <f t="shared" si="35"/>
        <v>332</v>
      </c>
      <c r="AM334" s="97">
        <f t="shared" si="36"/>
        <v>38000</v>
      </c>
      <c r="AN334" s="2"/>
      <c r="AO334" s="2"/>
    </row>
    <row r="335" spans="1:41" ht="13.5">
      <c r="A335" s="5">
        <f t="shared" si="32"/>
        <v>333</v>
      </c>
      <c r="B335" s="111" t="s">
        <v>376</v>
      </c>
      <c r="C335" s="2" t="s">
        <v>368</v>
      </c>
      <c r="D335" s="2" t="s">
        <v>369</v>
      </c>
      <c r="E335" s="6" t="s">
        <v>9</v>
      </c>
      <c r="AD335" s="5">
        <f t="shared" si="33"/>
        <v>333</v>
      </c>
      <c r="AE335" s="97">
        <f t="shared" si="34"/>
        <v>33200</v>
      </c>
      <c r="AF335" s="2"/>
      <c r="AG335" s="2"/>
      <c r="AH335" s="2"/>
      <c r="AI335" s="6"/>
      <c r="AL335" s="5">
        <f t="shared" si="35"/>
        <v>333</v>
      </c>
      <c r="AM335" s="97">
        <f t="shared" si="36"/>
        <v>38100</v>
      </c>
      <c r="AN335" s="2"/>
      <c r="AO335" s="2"/>
    </row>
    <row r="336" spans="1:41" ht="13.5">
      <c r="A336" s="5">
        <f t="shared" si="32"/>
        <v>334</v>
      </c>
      <c r="B336" s="111" t="s">
        <v>377</v>
      </c>
      <c r="C336" s="2" t="s">
        <v>368</v>
      </c>
      <c r="D336" s="2" t="s">
        <v>369</v>
      </c>
      <c r="E336" s="6" t="s">
        <v>9</v>
      </c>
      <c r="AD336" s="5">
        <f t="shared" si="33"/>
        <v>334</v>
      </c>
      <c r="AE336" s="97">
        <f t="shared" si="34"/>
        <v>33300</v>
      </c>
      <c r="AF336" s="2"/>
      <c r="AG336" s="2"/>
      <c r="AH336" s="2"/>
      <c r="AI336" s="6"/>
      <c r="AL336" s="5">
        <f t="shared" si="35"/>
        <v>334</v>
      </c>
      <c r="AM336" s="97">
        <f t="shared" si="36"/>
        <v>38200</v>
      </c>
      <c r="AN336" s="2"/>
      <c r="AO336" s="2"/>
    </row>
    <row r="337" spans="1:41" ht="13.5">
      <c r="A337" s="5">
        <f t="shared" si="32"/>
        <v>335</v>
      </c>
      <c r="B337" s="111" t="s">
        <v>378</v>
      </c>
      <c r="C337" s="2" t="s">
        <v>368</v>
      </c>
      <c r="D337" s="2" t="s">
        <v>369</v>
      </c>
      <c r="E337" s="6" t="s">
        <v>9</v>
      </c>
      <c r="AD337" s="5">
        <f t="shared" si="33"/>
        <v>335</v>
      </c>
      <c r="AE337" s="97">
        <f t="shared" si="34"/>
        <v>33400</v>
      </c>
      <c r="AF337" s="2"/>
      <c r="AG337" s="2"/>
      <c r="AH337" s="2"/>
      <c r="AI337" s="6"/>
      <c r="AL337" s="5">
        <f t="shared" si="35"/>
        <v>335</v>
      </c>
      <c r="AM337" s="97">
        <f t="shared" si="36"/>
        <v>38300</v>
      </c>
      <c r="AN337" s="2"/>
      <c r="AO337" s="2"/>
    </row>
    <row r="338" spans="1:41" ht="13.5">
      <c r="A338" s="5">
        <f t="shared" si="32"/>
        <v>336</v>
      </c>
      <c r="B338" s="111" t="s">
        <v>379</v>
      </c>
      <c r="C338" s="2" t="s">
        <v>368</v>
      </c>
      <c r="D338" s="2" t="s">
        <v>369</v>
      </c>
      <c r="E338" s="6" t="s">
        <v>9</v>
      </c>
      <c r="AD338" s="5">
        <f t="shared" si="33"/>
        <v>336</v>
      </c>
      <c r="AE338" s="97">
        <f t="shared" si="34"/>
        <v>33500</v>
      </c>
      <c r="AF338" s="2"/>
      <c r="AG338" s="2"/>
      <c r="AH338" s="2"/>
      <c r="AI338" s="6"/>
      <c r="AL338" s="5">
        <f t="shared" si="35"/>
        <v>336</v>
      </c>
      <c r="AM338" s="97">
        <f t="shared" si="36"/>
        <v>38400</v>
      </c>
      <c r="AN338" s="2"/>
      <c r="AO338" s="2"/>
    </row>
    <row r="339" spans="1:41" ht="13.5">
      <c r="A339" s="5">
        <f t="shared" si="32"/>
        <v>337</v>
      </c>
      <c r="B339" s="111" t="s">
        <v>380</v>
      </c>
      <c r="C339" s="2" t="s">
        <v>368</v>
      </c>
      <c r="D339" s="2" t="s">
        <v>369</v>
      </c>
      <c r="E339" s="6" t="s">
        <v>9</v>
      </c>
      <c r="AD339" s="5">
        <f t="shared" si="33"/>
        <v>337</v>
      </c>
      <c r="AE339" s="97">
        <f t="shared" si="34"/>
        <v>33600</v>
      </c>
      <c r="AF339" s="2"/>
      <c r="AG339" s="2"/>
      <c r="AH339" s="2"/>
      <c r="AI339" s="6"/>
      <c r="AL339" s="5">
        <f t="shared" si="35"/>
        <v>337</v>
      </c>
      <c r="AM339" s="97">
        <f t="shared" si="36"/>
        <v>38500</v>
      </c>
      <c r="AN339" s="2"/>
      <c r="AO339" s="2"/>
    </row>
    <row r="340" spans="1:41" ht="13.5">
      <c r="A340" s="5">
        <f t="shared" si="32"/>
        <v>338</v>
      </c>
      <c r="B340" s="111" t="s">
        <v>381</v>
      </c>
      <c r="C340" s="2" t="s">
        <v>368</v>
      </c>
      <c r="D340" s="2" t="s">
        <v>369</v>
      </c>
      <c r="E340" s="6" t="s">
        <v>9</v>
      </c>
      <c r="AD340" s="5">
        <f t="shared" si="33"/>
        <v>338</v>
      </c>
      <c r="AE340" s="97">
        <f t="shared" si="34"/>
        <v>33700</v>
      </c>
      <c r="AF340" s="2"/>
      <c r="AG340" s="2"/>
      <c r="AH340" s="2"/>
      <c r="AI340" s="6"/>
      <c r="AL340" s="5">
        <f t="shared" si="35"/>
        <v>338</v>
      </c>
      <c r="AM340" s="97">
        <f t="shared" si="36"/>
        <v>38600</v>
      </c>
      <c r="AN340" s="2"/>
      <c r="AO340" s="2"/>
    </row>
    <row r="341" spans="1:41" ht="13.5">
      <c r="A341" s="5">
        <f t="shared" si="32"/>
        <v>339</v>
      </c>
      <c r="B341" s="111" t="s">
        <v>382</v>
      </c>
      <c r="C341" s="2" t="s">
        <v>368</v>
      </c>
      <c r="D341" s="2" t="s">
        <v>369</v>
      </c>
      <c r="E341" s="6" t="s">
        <v>9</v>
      </c>
      <c r="AD341" s="5">
        <f t="shared" si="33"/>
        <v>339</v>
      </c>
      <c r="AE341" s="97">
        <f t="shared" si="34"/>
        <v>33800</v>
      </c>
      <c r="AF341" s="2"/>
      <c r="AG341" s="2"/>
      <c r="AH341" s="2"/>
      <c r="AI341" s="6"/>
      <c r="AL341" s="5">
        <f t="shared" si="35"/>
        <v>339</v>
      </c>
      <c r="AM341" s="97">
        <f t="shared" si="36"/>
        <v>38700</v>
      </c>
      <c r="AN341" s="2"/>
      <c r="AO341" s="2"/>
    </row>
    <row r="342" spans="1:41" ht="13.5">
      <c r="A342" s="5">
        <f t="shared" si="32"/>
        <v>340</v>
      </c>
      <c r="B342" s="111" t="s">
        <v>383</v>
      </c>
      <c r="C342" s="2" t="s">
        <v>368</v>
      </c>
      <c r="D342" s="2" t="s">
        <v>369</v>
      </c>
      <c r="E342" s="6" t="s">
        <v>79</v>
      </c>
      <c r="AD342" s="5">
        <f t="shared" si="33"/>
        <v>340</v>
      </c>
      <c r="AE342" s="97">
        <f t="shared" si="34"/>
        <v>33900</v>
      </c>
      <c r="AF342" s="2"/>
      <c r="AG342" s="2"/>
      <c r="AH342" s="2"/>
      <c r="AI342" s="6"/>
      <c r="AL342" s="5">
        <f t="shared" si="35"/>
        <v>340</v>
      </c>
      <c r="AM342" s="97">
        <f t="shared" si="36"/>
        <v>38800</v>
      </c>
      <c r="AN342" s="2"/>
      <c r="AO342" s="2"/>
    </row>
    <row r="343" spans="1:41" ht="13.5">
      <c r="A343" s="5">
        <f t="shared" si="32"/>
        <v>341</v>
      </c>
      <c r="B343" s="111" t="s">
        <v>384</v>
      </c>
      <c r="C343" s="2" t="s">
        <v>368</v>
      </c>
      <c r="D343" s="2" t="s">
        <v>369</v>
      </c>
      <c r="E343" s="6" t="s">
        <v>79</v>
      </c>
      <c r="AD343" s="5">
        <f t="shared" si="33"/>
        <v>341</v>
      </c>
      <c r="AE343" s="97">
        <f t="shared" si="34"/>
        <v>34000</v>
      </c>
      <c r="AF343" s="2"/>
      <c r="AG343" s="2"/>
      <c r="AH343" s="2"/>
      <c r="AI343" s="6"/>
      <c r="AL343" s="5">
        <f t="shared" si="35"/>
        <v>341</v>
      </c>
      <c r="AM343" s="97">
        <f t="shared" si="36"/>
        <v>38900</v>
      </c>
      <c r="AN343" s="2"/>
      <c r="AO343" s="2"/>
    </row>
    <row r="344" spans="1:41" ht="13.5">
      <c r="A344" s="5">
        <f t="shared" si="32"/>
        <v>342</v>
      </c>
      <c r="B344" s="111" t="s">
        <v>385</v>
      </c>
      <c r="C344" s="2" t="s">
        <v>368</v>
      </c>
      <c r="D344" s="2" t="s">
        <v>369</v>
      </c>
      <c r="E344" s="6" t="s">
        <v>9</v>
      </c>
      <c r="AD344" s="5">
        <f t="shared" si="33"/>
        <v>342</v>
      </c>
      <c r="AE344" s="97">
        <f t="shared" si="34"/>
        <v>34100</v>
      </c>
      <c r="AF344" s="2"/>
      <c r="AG344" s="2"/>
      <c r="AH344" s="2"/>
      <c r="AI344" s="6"/>
      <c r="AL344" s="5">
        <f t="shared" si="35"/>
        <v>342</v>
      </c>
      <c r="AM344" s="97">
        <f t="shared" si="36"/>
        <v>39000</v>
      </c>
      <c r="AN344" s="2"/>
      <c r="AO344" s="2"/>
    </row>
    <row r="345" spans="1:41" ht="13.5">
      <c r="A345" s="5">
        <f t="shared" si="32"/>
        <v>343</v>
      </c>
      <c r="B345" s="111" t="s">
        <v>386</v>
      </c>
      <c r="C345" s="2" t="s">
        <v>368</v>
      </c>
      <c r="D345" s="2" t="s">
        <v>369</v>
      </c>
      <c r="E345" s="6" t="s">
        <v>9</v>
      </c>
      <c r="AD345" s="5">
        <f t="shared" si="33"/>
        <v>343</v>
      </c>
      <c r="AE345" s="97">
        <f t="shared" si="34"/>
        <v>34200</v>
      </c>
      <c r="AF345" s="2"/>
      <c r="AG345" s="2"/>
      <c r="AH345" s="2"/>
      <c r="AI345" s="6"/>
      <c r="AL345" s="5">
        <f t="shared" si="35"/>
        <v>343</v>
      </c>
      <c r="AM345" s="97">
        <f t="shared" si="36"/>
        <v>39100</v>
      </c>
      <c r="AN345" s="2"/>
      <c r="AO345" s="2"/>
    </row>
    <row r="346" spans="1:41" ht="13.5">
      <c r="A346" s="5">
        <f t="shared" si="32"/>
        <v>344</v>
      </c>
      <c r="B346" s="111" t="s">
        <v>387</v>
      </c>
      <c r="C346" s="2" t="s">
        <v>368</v>
      </c>
      <c r="D346" s="2" t="s">
        <v>369</v>
      </c>
      <c r="E346" s="6" t="s">
        <v>9</v>
      </c>
      <c r="AD346" s="5">
        <f t="shared" si="33"/>
        <v>344</v>
      </c>
      <c r="AE346" s="97">
        <f t="shared" si="34"/>
        <v>34300</v>
      </c>
      <c r="AF346" s="2"/>
      <c r="AG346" s="2"/>
      <c r="AH346" s="2"/>
      <c r="AI346" s="6"/>
      <c r="AL346" s="5">
        <f t="shared" si="35"/>
        <v>344</v>
      </c>
      <c r="AM346" s="97">
        <f t="shared" si="36"/>
        <v>39200</v>
      </c>
      <c r="AN346" s="2"/>
      <c r="AO346" s="2"/>
    </row>
    <row r="347" spans="1:41" ht="13.5">
      <c r="A347" s="5">
        <f t="shared" si="32"/>
        <v>345</v>
      </c>
      <c r="B347" s="111" t="s">
        <v>388</v>
      </c>
      <c r="C347" s="2" t="s">
        <v>389</v>
      </c>
      <c r="D347" s="2" t="s">
        <v>390</v>
      </c>
      <c r="E347" s="6" t="s">
        <v>9</v>
      </c>
      <c r="AD347" s="5">
        <f t="shared" si="33"/>
        <v>345</v>
      </c>
      <c r="AE347" s="97">
        <f t="shared" si="34"/>
        <v>34400</v>
      </c>
      <c r="AF347" s="2"/>
      <c r="AG347" s="2"/>
      <c r="AH347" s="2"/>
      <c r="AI347" s="6"/>
      <c r="AL347" s="5">
        <f t="shared" si="35"/>
        <v>345</v>
      </c>
      <c r="AM347" s="97">
        <f t="shared" si="36"/>
        <v>39300</v>
      </c>
      <c r="AN347" s="2"/>
      <c r="AO347" s="2"/>
    </row>
    <row r="348" spans="1:41" ht="13.5">
      <c r="A348" s="5">
        <f t="shared" si="32"/>
        <v>346</v>
      </c>
      <c r="B348" s="111" t="s">
        <v>391</v>
      </c>
      <c r="C348" s="2" t="s">
        <v>389</v>
      </c>
      <c r="D348" s="2" t="s">
        <v>390</v>
      </c>
      <c r="E348" s="6" t="s">
        <v>9</v>
      </c>
      <c r="AD348" s="5">
        <f t="shared" si="33"/>
        <v>346</v>
      </c>
      <c r="AE348" s="97">
        <f t="shared" si="34"/>
        <v>34500</v>
      </c>
      <c r="AF348" s="2"/>
      <c r="AG348" s="2"/>
      <c r="AH348" s="2"/>
      <c r="AI348" s="6"/>
      <c r="AL348" s="5">
        <f t="shared" si="35"/>
        <v>346</v>
      </c>
      <c r="AM348" s="97">
        <f t="shared" si="36"/>
        <v>39400</v>
      </c>
      <c r="AN348" s="2"/>
      <c r="AO348" s="2"/>
    </row>
    <row r="349" spans="1:41" ht="13.5">
      <c r="A349" s="5">
        <f t="shared" si="32"/>
        <v>347</v>
      </c>
      <c r="B349" s="111" t="s">
        <v>392</v>
      </c>
      <c r="C349" s="2" t="s">
        <v>389</v>
      </c>
      <c r="D349" s="2" t="s">
        <v>390</v>
      </c>
      <c r="E349" s="6" t="s">
        <v>9</v>
      </c>
      <c r="AD349" s="5">
        <f t="shared" si="33"/>
        <v>347</v>
      </c>
      <c r="AE349" s="97">
        <f t="shared" si="34"/>
        <v>34600</v>
      </c>
      <c r="AF349" s="2"/>
      <c r="AG349" s="2"/>
      <c r="AH349" s="2"/>
      <c r="AI349" s="6"/>
      <c r="AL349" s="5">
        <f t="shared" si="35"/>
        <v>347</v>
      </c>
      <c r="AM349" s="97">
        <f t="shared" si="36"/>
        <v>39500</v>
      </c>
      <c r="AN349" s="2"/>
      <c r="AO349" s="2"/>
    </row>
    <row r="350" spans="1:41" ht="13.5">
      <c r="A350" s="5">
        <f t="shared" si="32"/>
        <v>348</v>
      </c>
      <c r="B350" s="111" t="s">
        <v>393</v>
      </c>
      <c r="C350" s="2" t="s">
        <v>389</v>
      </c>
      <c r="D350" s="2" t="s">
        <v>390</v>
      </c>
      <c r="E350" s="6" t="s">
        <v>9</v>
      </c>
      <c r="AD350" s="5">
        <f t="shared" si="33"/>
        <v>348</v>
      </c>
      <c r="AE350" s="97">
        <f t="shared" si="34"/>
        <v>34700</v>
      </c>
      <c r="AF350" s="2"/>
      <c r="AG350" s="2"/>
      <c r="AH350" s="2"/>
      <c r="AI350" s="6"/>
      <c r="AL350" s="5">
        <f t="shared" si="35"/>
        <v>348</v>
      </c>
      <c r="AM350" s="97">
        <f t="shared" si="36"/>
        <v>39600</v>
      </c>
      <c r="AN350" s="2"/>
      <c r="AO350" s="2"/>
    </row>
    <row r="351" spans="1:41" ht="13.5">
      <c r="A351" s="5">
        <f t="shared" si="32"/>
        <v>349</v>
      </c>
      <c r="B351" s="111" t="s">
        <v>394</v>
      </c>
      <c r="C351" s="2" t="s">
        <v>389</v>
      </c>
      <c r="D351" s="2" t="s">
        <v>390</v>
      </c>
      <c r="E351" s="6" t="s">
        <v>9</v>
      </c>
      <c r="AD351" s="5">
        <f t="shared" si="33"/>
        <v>349</v>
      </c>
      <c r="AE351" s="97">
        <f t="shared" si="34"/>
        <v>34800</v>
      </c>
      <c r="AF351" s="2"/>
      <c r="AG351" s="2"/>
      <c r="AH351" s="2"/>
      <c r="AI351" s="6"/>
      <c r="AL351" s="5">
        <f t="shared" si="35"/>
        <v>349</v>
      </c>
      <c r="AM351" s="97">
        <f t="shared" si="36"/>
        <v>39700</v>
      </c>
      <c r="AN351" s="2"/>
      <c r="AO351" s="2"/>
    </row>
    <row r="352" spans="1:41" ht="13.5">
      <c r="A352" s="5">
        <f t="shared" si="32"/>
        <v>350</v>
      </c>
      <c r="B352" s="111" t="s">
        <v>395</v>
      </c>
      <c r="C352" s="2" t="s">
        <v>389</v>
      </c>
      <c r="D352" s="2" t="s">
        <v>390</v>
      </c>
      <c r="E352" s="6" t="s">
        <v>9</v>
      </c>
      <c r="AD352" s="5">
        <f t="shared" si="33"/>
        <v>350</v>
      </c>
      <c r="AE352" s="97">
        <f t="shared" si="34"/>
        <v>34900</v>
      </c>
      <c r="AF352" s="2"/>
      <c r="AG352" s="2"/>
      <c r="AH352" s="2"/>
      <c r="AI352" s="6"/>
      <c r="AL352" s="5">
        <f t="shared" si="35"/>
        <v>350</v>
      </c>
      <c r="AM352" s="97">
        <f t="shared" si="36"/>
        <v>39800</v>
      </c>
      <c r="AN352" s="2"/>
      <c r="AO352" s="2"/>
    </row>
    <row r="353" spans="1:41" ht="13.5">
      <c r="A353" s="5">
        <f t="shared" si="32"/>
        <v>351</v>
      </c>
      <c r="B353" s="111" t="s">
        <v>396</v>
      </c>
      <c r="C353" s="2" t="s">
        <v>389</v>
      </c>
      <c r="D353" s="2" t="s">
        <v>390</v>
      </c>
      <c r="E353" s="6" t="s">
        <v>9</v>
      </c>
      <c r="AD353" s="5">
        <f t="shared" si="33"/>
        <v>351</v>
      </c>
      <c r="AE353" s="97">
        <f t="shared" si="34"/>
        <v>35000</v>
      </c>
      <c r="AF353" s="2"/>
      <c r="AG353" s="2"/>
      <c r="AH353" s="2"/>
      <c r="AI353" s="6"/>
      <c r="AL353" s="5">
        <f t="shared" si="35"/>
        <v>351</v>
      </c>
      <c r="AM353" s="97">
        <f t="shared" si="36"/>
        <v>39900</v>
      </c>
      <c r="AN353" s="2"/>
      <c r="AO353" s="2"/>
    </row>
    <row r="354" spans="1:41" ht="13.5">
      <c r="A354" s="5">
        <f t="shared" si="32"/>
        <v>352</v>
      </c>
      <c r="B354" s="111" t="s">
        <v>397</v>
      </c>
      <c r="C354" s="2" t="s">
        <v>389</v>
      </c>
      <c r="D354" s="2" t="s">
        <v>390</v>
      </c>
      <c r="E354" s="6" t="s">
        <v>9</v>
      </c>
      <c r="AD354" s="5">
        <f t="shared" si="33"/>
        <v>352</v>
      </c>
      <c r="AE354" s="97">
        <f t="shared" si="34"/>
        <v>35100</v>
      </c>
      <c r="AF354" s="2"/>
      <c r="AG354" s="2"/>
      <c r="AH354" s="2"/>
      <c r="AI354" s="6"/>
      <c r="AL354" s="5">
        <f t="shared" si="35"/>
        <v>352</v>
      </c>
      <c r="AM354" s="97">
        <f t="shared" si="36"/>
        <v>40000</v>
      </c>
      <c r="AN354" s="2"/>
      <c r="AO354" s="2"/>
    </row>
    <row r="355" spans="1:41" ht="13.5">
      <c r="A355" s="5">
        <f t="shared" si="32"/>
        <v>353</v>
      </c>
      <c r="B355" s="111" t="s">
        <v>398</v>
      </c>
      <c r="C355" s="2" t="s">
        <v>389</v>
      </c>
      <c r="D355" s="2" t="s">
        <v>390</v>
      </c>
      <c r="E355" s="6" t="s">
        <v>9</v>
      </c>
      <c r="AD355" s="5">
        <f t="shared" si="33"/>
        <v>353</v>
      </c>
      <c r="AE355" s="97">
        <f t="shared" si="34"/>
        <v>35200</v>
      </c>
      <c r="AF355" s="2"/>
      <c r="AG355" s="2"/>
      <c r="AH355" s="2"/>
      <c r="AI355" s="6"/>
      <c r="AL355" s="5">
        <f t="shared" si="35"/>
        <v>353</v>
      </c>
      <c r="AM355" s="97">
        <f t="shared" si="36"/>
        <v>40100</v>
      </c>
      <c r="AN355" s="2"/>
      <c r="AO355" s="2"/>
    </row>
    <row r="356" spans="1:41" ht="13.5">
      <c r="A356" s="5">
        <f t="shared" si="32"/>
        <v>354</v>
      </c>
      <c r="B356" s="111" t="s">
        <v>399</v>
      </c>
      <c r="C356" s="2" t="s">
        <v>389</v>
      </c>
      <c r="D356" s="2" t="s">
        <v>390</v>
      </c>
      <c r="E356" s="6" t="s">
        <v>9</v>
      </c>
      <c r="AD356" s="5">
        <f t="shared" si="33"/>
        <v>354</v>
      </c>
      <c r="AE356" s="97">
        <f t="shared" si="34"/>
        <v>35300</v>
      </c>
      <c r="AF356" s="2"/>
      <c r="AG356" s="2"/>
      <c r="AH356" s="2"/>
      <c r="AI356" s="6"/>
      <c r="AL356" s="5">
        <f t="shared" si="35"/>
        <v>354</v>
      </c>
      <c r="AM356" s="97">
        <f t="shared" si="36"/>
        <v>40200</v>
      </c>
      <c r="AN356" s="2"/>
      <c r="AO356" s="2"/>
    </row>
    <row r="357" spans="1:41" ht="13.5">
      <c r="A357" s="5">
        <f t="shared" si="32"/>
        <v>355</v>
      </c>
      <c r="B357" s="111" t="s">
        <v>400</v>
      </c>
      <c r="C357" s="2" t="s">
        <v>389</v>
      </c>
      <c r="D357" s="2" t="s">
        <v>390</v>
      </c>
      <c r="E357" s="6" t="s">
        <v>9</v>
      </c>
      <c r="AD357" s="5">
        <f t="shared" si="33"/>
        <v>355</v>
      </c>
      <c r="AE357" s="97">
        <f t="shared" si="34"/>
        <v>35400</v>
      </c>
      <c r="AF357" s="2"/>
      <c r="AG357" s="2"/>
      <c r="AH357" s="2"/>
      <c r="AI357" s="6"/>
      <c r="AL357" s="5">
        <f t="shared" si="35"/>
        <v>355</v>
      </c>
      <c r="AM357" s="97">
        <f t="shared" si="36"/>
        <v>40300</v>
      </c>
      <c r="AN357" s="2"/>
      <c r="AO357" s="2"/>
    </row>
    <row r="358" spans="1:41" ht="13.5">
      <c r="A358" s="5">
        <f t="shared" si="32"/>
        <v>356</v>
      </c>
      <c r="B358" s="111" t="s">
        <v>401</v>
      </c>
      <c r="C358" s="2" t="s">
        <v>389</v>
      </c>
      <c r="D358" s="2" t="s">
        <v>390</v>
      </c>
      <c r="E358" s="6" t="s">
        <v>9</v>
      </c>
      <c r="AD358" s="5">
        <f t="shared" si="33"/>
        <v>356</v>
      </c>
      <c r="AE358" s="97">
        <f t="shared" si="34"/>
        <v>35500</v>
      </c>
      <c r="AF358" s="2"/>
      <c r="AG358" s="2"/>
      <c r="AH358" s="2"/>
      <c r="AI358" s="6"/>
      <c r="AL358" s="5">
        <f t="shared" si="35"/>
        <v>356</v>
      </c>
      <c r="AM358" s="97">
        <f t="shared" si="36"/>
        <v>40400</v>
      </c>
      <c r="AN358" s="2"/>
      <c r="AO358" s="2"/>
    </row>
    <row r="359" spans="1:41" ht="13.5">
      <c r="A359" s="5">
        <f t="shared" si="32"/>
        <v>357</v>
      </c>
      <c r="B359" s="111" t="s">
        <v>402</v>
      </c>
      <c r="C359" s="2" t="s">
        <v>389</v>
      </c>
      <c r="D359" s="2" t="s">
        <v>390</v>
      </c>
      <c r="E359" s="6" t="s">
        <v>9</v>
      </c>
      <c r="AD359" s="5">
        <f t="shared" si="33"/>
        <v>357</v>
      </c>
      <c r="AE359" s="97">
        <f t="shared" si="34"/>
        <v>35600</v>
      </c>
      <c r="AF359" s="2"/>
      <c r="AG359" s="2"/>
      <c r="AH359" s="2"/>
      <c r="AI359" s="6"/>
      <c r="AL359" s="5">
        <f t="shared" si="35"/>
        <v>357</v>
      </c>
      <c r="AM359" s="97">
        <f t="shared" si="36"/>
        <v>40500</v>
      </c>
      <c r="AN359" s="2"/>
      <c r="AO359" s="2"/>
    </row>
    <row r="360" spans="1:41" ht="13.5">
      <c r="A360" s="5">
        <f t="shared" si="32"/>
        <v>358</v>
      </c>
      <c r="B360" s="111" t="s">
        <v>403</v>
      </c>
      <c r="C360" s="2" t="s">
        <v>389</v>
      </c>
      <c r="D360" s="2" t="s">
        <v>390</v>
      </c>
      <c r="E360" s="6" t="s">
        <v>9</v>
      </c>
      <c r="AD360" s="5">
        <f t="shared" si="33"/>
        <v>358</v>
      </c>
      <c r="AE360" s="97">
        <f t="shared" si="34"/>
        <v>35700</v>
      </c>
      <c r="AF360" s="2"/>
      <c r="AG360" s="2"/>
      <c r="AH360" s="2"/>
      <c r="AI360" s="6"/>
      <c r="AL360" s="5">
        <f t="shared" si="35"/>
        <v>358</v>
      </c>
      <c r="AM360" s="97">
        <f t="shared" si="36"/>
        <v>40600</v>
      </c>
      <c r="AN360" s="2"/>
      <c r="AO360" s="2"/>
    </row>
    <row r="361" spans="1:41" ht="13.5">
      <c r="A361" s="5">
        <f t="shared" si="32"/>
        <v>359</v>
      </c>
      <c r="B361" s="111" t="s">
        <v>404</v>
      </c>
      <c r="C361" s="2" t="s">
        <v>389</v>
      </c>
      <c r="D361" s="2" t="s">
        <v>390</v>
      </c>
      <c r="E361" s="6" t="s">
        <v>9</v>
      </c>
      <c r="AD361" s="5">
        <f t="shared" si="33"/>
        <v>359</v>
      </c>
      <c r="AE361" s="97">
        <f t="shared" si="34"/>
        <v>35800</v>
      </c>
      <c r="AF361" s="2"/>
      <c r="AG361" s="2"/>
      <c r="AH361" s="2"/>
      <c r="AI361" s="6"/>
      <c r="AL361" s="5">
        <f t="shared" si="35"/>
        <v>359</v>
      </c>
      <c r="AM361" s="97">
        <f t="shared" si="36"/>
        <v>40700</v>
      </c>
      <c r="AN361" s="2"/>
      <c r="AO361" s="2"/>
    </row>
    <row r="362" spans="1:41" ht="13.5">
      <c r="A362" s="5">
        <f t="shared" si="32"/>
        <v>360</v>
      </c>
      <c r="B362" s="111" t="s">
        <v>405</v>
      </c>
      <c r="C362" s="2" t="s">
        <v>389</v>
      </c>
      <c r="D362" s="2" t="s">
        <v>390</v>
      </c>
      <c r="E362" s="6" t="s">
        <v>9</v>
      </c>
      <c r="AD362" s="5">
        <f t="shared" si="33"/>
        <v>360</v>
      </c>
      <c r="AE362" s="97">
        <f t="shared" si="34"/>
        <v>35900</v>
      </c>
      <c r="AF362" s="2"/>
      <c r="AG362" s="2"/>
      <c r="AH362" s="2"/>
      <c r="AI362" s="6"/>
      <c r="AL362" s="5">
        <f t="shared" si="35"/>
        <v>360</v>
      </c>
      <c r="AM362" s="97">
        <f t="shared" si="36"/>
        <v>40800</v>
      </c>
      <c r="AN362" s="2"/>
      <c r="AO362" s="2"/>
    </row>
    <row r="363" spans="1:41" ht="13.5">
      <c r="A363" s="5">
        <f t="shared" si="32"/>
        <v>361</v>
      </c>
      <c r="B363" s="111" t="s">
        <v>406</v>
      </c>
      <c r="C363" s="2" t="s">
        <v>407</v>
      </c>
      <c r="D363" s="2" t="s">
        <v>15</v>
      </c>
      <c r="E363" s="6" t="s">
        <v>9</v>
      </c>
      <c r="AD363" s="5">
        <f t="shared" si="33"/>
        <v>361</v>
      </c>
      <c r="AE363" s="97">
        <f t="shared" si="34"/>
        <v>36000</v>
      </c>
      <c r="AF363" s="2"/>
      <c r="AG363" s="2"/>
      <c r="AH363" s="2"/>
      <c r="AI363" s="6"/>
      <c r="AL363" s="5">
        <f t="shared" si="35"/>
        <v>361</v>
      </c>
      <c r="AM363" s="97">
        <f t="shared" si="36"/>
        <v>40900</v>
      </c>
      <c r="AN363" s="2"/>
      <c r="AO363" s="2"/>
    </row>
    <row r="364" spans="1:41" ht="13.5">
      <c r="A364" s="5">
        <f t="shared" si="32"/>
        <v>362</v>
      </c>
      <c r="B364" s="111" t="s">
        <v>408</v>
      </c>
      <c r="C364" s="2" t="s">
        <v>407</v>
      </c>
      <c r="D364" s="2" t="s">
        <v>15</v>
      </c>
      <c r="E364" s="6" t="s">
        <v>9</v>
      </c>
      <c r="AD364" s="5">
        <f t="shared" si="33"/>
        <v>362</v>
      </c>
      <c r="AE364" s="97">
        <f t="shared" si="34"/>
        <v>36100</v>
      </c>
      <c r="AF364" s="2"/>
      <c r="AG364" s="2"/>
      <c r="AH364" s="2"/>
      <c r="AI364" s="6"/>
      <c r="AL364" s="5">
        <f t="shared" si="35"/>
        <v>362</v>
      </c>
      <c r="AM364" s="97">
        <f t="shared" si="36"/>
        <v>41000</v>
      </c>
      <c r="AN364" s="2"/>
      <c r="AO364" s="2"/>
    </row>
    <row r="365" spans="1:41" ht="13.5">
      <c r="A365" s="5">
        <f t="shared" si="32"/>
        <v>363</v>
      </c>
      <c r="B365" s="111" t="s">
        <v>409</v>
      </c>
      <c r="C365" s="2" t="s">
        <v>407</v>
      </c>
      <c r="D365" s="2" t="s">
        <v>15</v>
      </c>
      <c r="E365" s="6" t="s">
        <v>9</v>
      </c>
      <c r="AD365" s="5">
        <f t="shared" si="33"/>
        <v>363</v>
      </c>
      <c r="AE365" s="97">
        <f t="shared" si="34"/>
        <v>36200</v>
      </c>
      <c r="AF365" s="2"/>
      <c r="AG365" s="2"/>
      <c r="AH365" s="2"/>
      <c r="AI365" s="6"/>
      <c r="AL365" s="5">
        <f t="shared" si="35"/>
        <v>363</v>
      </c>
      <c r="AM365" s="97">
        <f t="shared" si="36"/>
        <v>41100</v>
      </c>
      <c r="AN365" s="2"/>
      <c r="AO365" s="2"/>
    </row>
    <row r="366" spans="1:41" ht="13.5">
      <c r="A366" s="5">
        <f t="shared" si="32"/>
        <v>364</v>
      </c>
      <c r="B366" s="111" t="s">
        <v>410</v>
      </c>
      <c r="C366" s="2" t="s">
        <v>407</v>
      </c>
      <c r="D366" s="2" t="s">
        <v>15</v>
      </c>
      <c r="E366" s="6" t="s">
        <v>9</v>
      </c>
      <c r="AD366" s="5">
        <f t="shared" si="33"/>
        <v>364</v>
      </c>
      <c r="AE366" s="97">
        <f t="shared" si="34"/>
        <v>36300</v>
      </c>
      <c r="AF366" s="2"/>
      <c r="AG366" s="2"/>
      <c r="AH366" s="2"/>
      <c r="AI366" s="6"/>
      <c r="AL366" s="5">
        <f t="shared" si="35"/>
        <v>364</v>
      </c>
      <c r="AM366" s="97">
        <f t="shared" si="36"/>
        <v>41200</v>
      </c>
      <c r="AN366" s="2"/>
      <c r="AO366" s="2"/>
    </row>
    <row r="367" spans="1:41" ht="13.5">
      <c r="A367" s="5">
        <f t="shared" si="32"/>
        <v>365</v>
      </c>
      <c r="B367" s="111" t="s">
        <v>411</v>
      </c>
      <c r="C367" s="2" t="s">
        <v>407</v>
      </c>
      <c r="D367" s="2" t="s">
        <v>15</v>
      </c>
      <c r="E367" s="6" t="s">
        <v>9</v>
      </c>
      <c r="AD367" s="5">
        <f t="shared" si="33"/>
        <v>365</v>
      </c>
      <c r="AE367" s="97">
        <f t="shared" si="34"/>
        <v>36400</v>
      </c>
      <c r="AF367" s="2"/>
      <c r="AG367" s="2"/>
      <c r="AH367" s="2"/>
      <c r="AI367" s="6"/>
      <c r="AL367" s="5">
        <f t="shared" si="35"/>
        <v>365</v>
      </c>
      <c r="AM367" s="97">
        <f t="shared" si="36"/>
        <v>41300</v>
      </c>
      <c r="AN367" s="2"/>
      <c r="AO367" s="2"/>
    </row>
    <row r="368" spans="1:41" ht="13.5">
      <c r="A368" s="5">
        <f t="shared" si="32"/>
        <v>366</v>
      </c>
      <c r="B368" s="111" t="s">
        <v>412</v>
      </c>
      <c r="C368" s="2" t="s">
        <v>407</v>
      </c>
      <c r="D368" s="2" t="s">
        <v>15</v>
      </c>
      <c r="E368" s="6" t="s">
        <v>9</v>
      </c>
      <c r="AD368" s="5">
        <f t="shared" si="33"/>
        <v>366</v>
      </c>
      <c r="AE368" s="97">
        <f t="shared" si="34"/>
        <v>36500</v>
      </c>
      <c r="AF368" s="2"/>
      <c r="AG368" s="2"/>
      <c r="AH368" s="2"/>
      <c r="AI368" s="6"/>
      <c r="AL368" s="5">
        <f t="shared" si="35"/>
        <v>366</v>
      </c>
      <c r="AM368" s="97">
        <f t="shared" si="36"/>
        <v>41400</v>
      </c>
      <c r="AN368" s="2"/>
      <c r="AO368" s="2"/>
    </row>
    <row r="369" spans="1:41" ht="13.5">
      <c r="A369" s="5">
        <f t="shared" si="32"/>
        <v>367</v>
      </c>
      <c r="B369" s="111" t="s">
        <v>413</v>
      </c>
      <c r="C369" s="2" t="s">
        <v>407</v>
      </c>
      <c r="D369" s="2" t="s">
        <v>15</v>
      </c>
      <c r="E369" s="6" t="s">
        <v>9</v>
      </c>
      <c r="AD369" s="5">
        <f t="shared" si="33"/>
        <v>367</v>
      </c>
      <c r="AE369" s="97">
        <f t="shared" si="34"/>
        <v>36600</v>
      </c>
      <c r="AF369" s="2"/>
      <c r="AG369" s="2"/>
      <c r="AH369" s="2"/>
      <c r="AI369" s="6"/>
      <c r="AL369" s="5">
        <f t="shared" si="35"/>
        <v>367</v>
      </c>
      <c r="AM369" s="97">
        <f t="shared" si="36"/>
        <v>41500</v>
      </c>
      <c r="AN369" s="2"/>
      <c r="AO369" s="2"/>
    </row>
    <row r="370" spans="1:41" ht="13.5">
      <c r="A370" s="5">
        <f t="shared" si="32"/>
        <v>368</v>
      </c>
      <c r="B370" s="111" t="s">
        <v>414</v>
      </c>
      <c r="C370" s="2" t="s">
        <v>407</v>
      </c>
      <c r="D370" s="2" t="s">
        <v>15</v>
      </c>
      <c r="E370" s="6" t="s">
        <v>9</v>
      </c>
      <c r="AD370" s="5">
        <f t="shared" si="33"/>
        <v>368</v>
      </c>
      <c r="AE370" s="97">
        <f t="shared" si="34"/>
        <v>36700</v>
      </c>
      <c r="AF370" s="2"/>
      <c r="AG370" s="2"/>
      <c r="AH370" s="2"/>
      <c r="AI370" s="6"/>
      <c r="AL370" s="5">
        <f t="shared" si="35"/>
        <v>368</v>
      </c>
      <c r="AM370" s="97">
        <f t="shared" si="36"/>
        <v>41600</v>
      </c>
      <c r="AN370" s="2"/>
      <c r="AO370" s="2"/>
    </row>
    <row r="371" spans="1:41" ht="13.5">
      <c r="A371" s="5">
        <f t="shared" si="32"/>
        <v>369</v>
      </c>
      <c r="B371" s="111" t="s">
        <v>415</v>
      </c>
      <c r="C371" s="2" t="s">
        <v>407</v>
      </c>
      <c r="D371" s="2" t="s">
        <v>15</v>
      </c>
      <c r="E371" s="6" t="s">
        <v>9</v>
      </c>
      <c r="AD371" s="5">
        <f t="shared" si="33"/>
        <v>369</v>
      </c>
      <c r="AE371" s="97">
        <f t="shared" si="34"/>
        <v>36800</v>
      </c>
      <c r="AF371" s="2"/>
      <c r="AG371" s="2"/>
      <c r="AH371" s="2"/>
      <c r="AI371" s="6"/>
      <c r="AL371" s="5">
        <f t="shared" si="35"/>
        <v>369</v>
      </c>
      <c r="AM371" s="97">
        <f t="shared" si="36"/>
        <v>41700</v>
      </c>
      <c r="AN371" s="2"/>
      <c r="AO371" s="2"/>
    </row>
    <row r="372" spans="1:41" ht="13.5">
      <c r="A372" s="5">
        <f t="shared" si="32"/>
        <v>370</v>
      </c>
      <c r="B372" s="111" t="s">
        <v>416</v>
      </c>
      <c r="C372" s="2" t="s">
        <v>407</v>
      </c>
      <c r="D372" s="2" t="s">
        <v>15</v>
      </c>
      <c r="E372" s="6" t="s">
        <v>6</v>
      </c>
      <c r="AD372" s="5">
        <f t="shared" si="33"/>
        <v>370</v>
      </c>
      <c r="AE372" s="97">
        <f t="shared" si="34"/>
        <v>36900</v>
      </c>
      <c r="AF372" s="2"/>
      <c r="AG372" s="2"/>
      <c r="AH372" s="2"/>
      <c r="AI372" s="6"/>
      <c r="AL372" s="5">
        <f t="shared" si="35"/>
        <v>370</v>
      </c>
      <c r="AM372" s="97">
        <f t="shared" si="36"/>
        <v>41800</v>
      </c>
      <c r="AN372" s="2"/>
      <c r="AO372" s="2"/>
    </row>
    <row r="373" spans="1:41" ht="13.5">
      <c r="A373" s="5">
        <f t="shared" si="32"/>
        <v>371</v>
      </c>
      <c r="B373" s="111" t="s">
        <v>417</v>
      </c>
      <c r="C373" s="2" t="s">
        <v>407</v>
      </c>
      <c r="D373" s="2" t="s">
        <v>15</v>
      </c>
      <c r="E373" s="6" t="s">
        <v>9</v>
      </c>
      <c r="AD373" s="5">
        <f t="shared" si="33"/>
        <v>371</v>
      </c>
      <c r="AE373" s="97">
        <f t="shared" si="34"/>
        <v>37000</v>
      </c>
      <c r="AF373" s="2"/>
      <c r="AG373" s="2"/>
      <c r="AH373" s="2"/>
      <c r="AI373" s="6"/>
      <c r="AL373" s="5">
        <f t="shared" si="35"/>
        <v>371</v>
      </c>
      <c r="AM373" s="97">
        <f t="shared" si="36"/>
        <v>41900</v>
      </c>
      <c r="AN373" s="2"/>
      <c r="AO373" s="2"/>
    </row>
    <row r="374" spans="1:41" ht="13.5">
      <c r="A374" s="5">
        <f t="shared" si="32"/>
        <v>372</v>
      </c>
      <c r="B374" s="111" t="s">
        <v>418</v>
      </c>
      <c r="C374" s="2" t="s">
        <v>407</v>
      </c>
      <c r="D374" s="2" t="s">
        <v>15</v>
      </c>
      <c r="E374" s="6" t="s">
        <v>9</v>
      </c>
      <c r="AD374" s="5">
        <f t="shared" si="33"/>
        <v>372</v>
      </c>
      <c r="AE374" s="97">
        <f t="shared" si="34"/>
        <v>37100</v>
      </c>
      <c r="AF374" s="2"/>
      <c r="AG374" s="2"/>
      <c r="AH374" s="2"/>
      <c r="AI374" s="6"/>
      <c r="AL374" s="5">
        <f t="shared" si="35"/>
        <v>372</v>
      </c>
      <c r="AM374" s="97">
        <f t="shared" si="36"/>
        <v>42000</v>
      </c>
      <c r="AN374" s="2"/>
      <c r="AO374" s="2"/>
    </row>
    <row r="375" spans="1:41" ht="13.5">
      <c r="A375" s="5">
        <f t="shared" si="32"/>
        <v>373</v>
      </c>
      <c r="B375" s="111" t="s">
        <v>1193</v>
      </c>
      <c r="C375" s="2" t="s">
        <v>318</v>
      </c>
      <c r="D375" s="2" t="s">
        <v>319</v>
      </c>
      <c r="E375" s="6">
        <v>3</v>
      </c>
      <c r="AD375" s="5">
        <f t="shared" si="33"/>
        <v>373</v>
      </c>
      <c r="AE375" s="97">
        <f t="shared" si="34"/>
        <v>37200</v>
      </c>
      <c r="AF375" s="2"/>
      <c r="AG375" s="2"/>
      <c r="AH375" s="2"/>
      <c r="AI375" s="6"/>
      <c r="AL375" s="5">
        <f t="shared" si="35"/>
        <v>373</v>
      </c>
      <c r="AM375" s="97">
        <f t="shared" si="36"/>
        <v>42100</v>
      </c>
      <c r="AN375" s="2"/>
      <c r="AO375" s="2"/>
    </row>
    <row r="376" spans="1:41" ht="13.5">
      <c r="A376" s="5">
        <f t="shared" si="32"/>
        <v>374</v>
      </c>
      <c r="B376" s="111" t="s">
        <v>1194</v>
      </c>
      <c r="C376" s="2" t="s">
        <v>318</v>
      </c>
      <c r="D376" s="2" t="s">
        <v>319</v>
      </c>
      <c r="E376" s="6">
        <v>3</v>
      </c>
      <c r="AD376" s="5">
        <f t="shared" si="33"/>
        <v>374</v>
      </c>
      <c r="AE376" s="97">
        <f t="shared" si="34"/>
        <v>37300</v>
      </c>
      <c r="AF376" s="2"/>
      <c r="AG376" s="2"/>
      <c r="AH376" s="2"/>
      <c r="AI376" s="6"/>
      <c r="AL376" s="5">
        <f t="shared" si="35"/>
        <v>374</v>
      </c>
      <c r="AM376" s="97">
        <f t="shared" si="36"/>
        <v>42200</v>
      </c>
      <c r="AN376" s="2"/>
      <c r="AO376" s="2"/>
    </row>
    <row r="377" spans="1:41" ht="13.5">
      <c r="A377" s="5">
        <f t="shared" si="32"/>
        <v>375</v>
      </c>
      <c r="B377" s="111" t="s">
        <v>419</v>
      </c>
      <c r="C377" s="2" t="s">
        <v>420</v>
      </c>
      <c r="D377" s="2" t="s">
        <v>421</v>
      </c>
      <c r="E377" s="6" t="s">
        <v>9</v>
      </c>
      <c r="AD377" s="5">
        <f t="shared" si="33"/>
        <v>375</v>
      </c>
      <c r="AE377" s="97">
        <f t="shared" si="34"/>
        <v>37400</v>
      </c>
      <c r="AF377" s="2"/>
      <c r="AG377" s="2"/>
      <c r="AH377" s="2"/>
      <c r="AI377" s="6"/>
      <c r="AL377" s="5">
        <f t="shared" si="35"/>
        <v>375</v>
      </c>
      <c r="AM377" s="97">
        <f t="shared" si="36"/>
        <v>42300</v>
      </c>
      <c r="AN377" s="2"/>
      <c r="AO377" s="2"/>
    </row>
    <row r="378" spans="1:41" ht="13.5">
      <c r="A378" s="5">
        <f t="shared" si="32"/>
        <v>376</v>
      </c>
      <c r="B378" s="111" t="s">
        <v>422</v>
      </c>
      <c r="C378" s="2" t="s">
        <v>420</v>
      </c>
      <c r="D378" s="2" t="s">
        <v>421</v>
      </c>
      <c r="E378" s="6" t="s">
        <v>9</v>
      </c>
      <c r="AD378" s="5">
        <f t="shared" si="33"/>
        <v>376</v>
      </c>
      <c r="AE378" s="97">
        <f t="shared" si="34"/>
        <v>37500</v>
      </c>
      <c r="AF378" s="2"/>
      <c r="AG378" s="2"/>
      <c r="AH378" s="2"/>
      <c r="AI378" s="6"/>
      <c r="AL378" s="5">
        <f t="shared" si="35"/>
        <v>376</v>
      </c>
      <c r="AM378" s="97">
        <f t="shared" si="36"/>
        <v>42400</v>
      </c>
      <c r="AN378" s="2"/>
      <c r="AO378" s="2"/>
    </row>
    <row r="379" spans="1:41" ht="13.5">
      <c r="A379" s="5">
        <f t="shared" si="32"/>
        <v>377</v>
      </c>
      <c r="B379" s="111" t="s">
        <v>423</v>
      </c>
      <c r="C379" s="2" t="s">
        <v>420</v>
      </c>
      <c r="D379" s="2" t="s">
        <v>421</v>
      </c>
      <c r="E379" s="6" t="s">
        <v>9</v>
      </c>
      <c r="AD379" s="5">
        <f t="shared" si="33"/>
        <v>377</v>
      </c>
      <c r="AE379" s="97">
        <f t="shared" si="34"/>
        <v>37600</v>
      </c>
      <c r="AF379" s="2"/>
      <c r="AG379" s="2"/>
      <c r="AH379" s="2"/>
      <c r="AI379" s="6"/>
      <c r="AL379" s="5">
        <f t="shared" si="35"/>
        <v>377</v>
      </c>
      <c r="AM379" s="97">
        <f t="shared" si="36"/>
        <v>42500</v>
      </c>
      <c r="AN379" s="2"/>
      <c r="AO379" s="2"/>
    </row>
    <row r="380" spans="1:41" ht="13.5">
      <c r="A380" s="5">
        <f t="shared" si="32"/>
        <v>378</v>
      </c>
      <c r="B380" s="111" t="s">
        <v>424</v>
      </c>
      <c r="C380" s="2" t="s">
        <v>420</v>
      </c>
      <c r="D380" s="2" t="s">
        <v>421</v>
      </c>
      <c r="E380" s="6" t="s">
        <v>9</v>
      </c>
      <c r="AD380" s="5">
        <f t="shared" si="33"/>
        <v>378</v>
      </c>
      <c r="AE380" s="97">
        <f t="shared" si="34"/>
        <v>37700</v>
      </c>
      <c r="AF380" s="2"/>
      <c r="AG380" s="2"/>
      <c r="AH380" s="2"/>
      <c r="AI380" s="6"/>
      <c r="AL380" s="5">
        <f t="shared" si="35"/>
        <v>378</v>
      </c>
      <c r="AM380" s="97">
        <f t="shared" si="36"/>
        <v>42600</v>
      </c>
      <c r="AN380" s="2"/>
      <c r="AO380" s="2"/>
    </row>
    <row r="381" spans="1:41" ht="13.5">
      <c r="A381" s="5">
        <f t="shared" si="32"/>
        <v>379</v>
      </c>
      <c r="B381" s="111" t="s">
        <v>425</v>
      </c>
      <c r="C381" s="2" t="s">
        <v>420</v>
      </c>
      <c r="D381" s="2" t="s">
        <v>421</v>
      </c>
      <c r="E381" s="6" t="s">
        <v>9</v>
      </c>
      <c r="AD381" s="5">
        <f t="shared" si="33"/>
        <v>379</v>
      </c>
      <c r="AE381" s="97">
        <f t="shared" si="34"/>
        <v>37800</v>
      </c>
      <c r="AF381" s="2"/>
      <c r="AG381" s="2"/>
      <c r="AH381" s="2"/>
      <c r="AI381" s="6"/>
      <c r="AL381" s="5">
        <f t="shared" si="35"/>
        <v>379</v>
      </c>
      <c r="AM381" s="97">
        <f t="shared" si="36"/>
        <v>42700</v>
      </c>
      <c r="AN381" s="2"/>
      <c r="AO381" s="2"/>
    </row>
    <row r="382" spans="1:41" ht="13.5">
      <c r="A382" s="5">
        <f t="shared" si="32"/>
        <v>380</v>
      </c>
      <c r="B382" s="111" t="s">
        <v>426</v>
      </c>
      <c r="C382" s="2" t="s">
        <v>420</v>
      </c>
      <c r="D382" s="2" t="s">
        <v>421</v>
      </c>
      <c r="E382" s="6" t="s">
        <v>9</v>
      </c>
      <c r="AD382" s="5">
        <f t="shared" si="33"/>
        <v>380</v>
      </c>
      <c r="AE382" s="97">
        <f t="shared" si="34"/>
        <v>37900</v>
      </c>
      <c r="AF382" s="2"/>
      <c r="AG382" s="2"/>
      <c r="AH382" s="2"/>
      <c r="AI382" s="6"/>
      <c r="AL382" s="5">
        <f t="shared" si="35"/>
        <v>380</v>
      </c>
      <c r="AM382" s="97">
        <f t="shared" si="36"/>
        <v>42800</v>
      </c>
      <c r="AN382" s="2"/>
      <c r="AO382" s="2"/>
    </row>
    <row r="383" spans="1:41" ht="13.5">
      <c r="A383" s="5">
        <f t="shared" si="32"/>
        <v>381</v>
      </c>
      <c r="B383" s="111" t="s">
        <v>427</v>
      </c>
      <c r="C383" s="2" t="s">
        <v>420</v>
      </c>
      <c r="D383" s="2" t="s">
        <v>421</v>
      </c>
      <c r="E383" s="6" t="s">
        <v>9</v>
      </c>
      <c r="AD383" s="5">
        <f t="shared" si="33"/>
        <v>381</v>
      </c>
      <c r="AE383" s="97">
        <f t="shared" si="34"/>
        <v>38000</v>
      </c>
      <c r="AF383" s="2"/>
      <c r="AG383" s="2"/>
      <c r="AH383" s="2"/>
      <c r="AI383" s="6"/>
      <c r="AL383" s="5">
        <f t="shared" si="35"/>
        <v>381</v>
      </c>
      <c r="AM383" s="97">
        <f t="shared" si="36"/>
        <v>42900</v>
      </c>
      <c r="AN383" s="2"/>
      <c r="AO383" s="2"/>
    </row>
    <row r="384" spans="1:41" ht="13.5">
      <c r="A384" s="5">
        <f t="shared" si="32"/>
        <v>382</v>
      </c>
      <c r="B384" s="111" t="s">
        <v>428</v>
      </c>
      <c r="C384" s="2" t="s">
        <v>420</v>
      </c>
      <c r="D384" s="2" t="s">
        <v>421</v>
      </c>
      <c r="E384" s="6" t="s">
        <v>9</v>
      </c>
      <c r="AD384" s="5">
        <f t="shared" si="33"/>
        <v>382</v>
      </c>
      <c r="AE384" s="97">
        <f t="shared" si="34"/>
        <v>38100</v>
      </c>
      <c r="AF384" s="2"/>
      <c r="AG384" s="2"/>
      <c r="AH384" s="2"/>
      <c r="AI384" s="6"/>
      <c r="AL384" s="5">
        <f t="shared" si="35"/>
        <v>382</v>
      </c>
      <c r="AM384" s="97">
        <f t="shared" si="36"/>
        <v>43000</v>
      </c>
      <c r="AN384" s="2"/>
      <c r="AO384" s="2"/>
    </row>
    <row r="385" spans="1:41" ht="13.5">
      <c r="A385" s="5">
        <f t="shared" si="32"/>
        <v>383</v>
      </c>
      <c r="B385" s="111" t="s">
        <v>429</v>
      </c>
      <c r="C385" s="2" t="s">
        <v>420</v>
      </c>
      <c r="D385" s="2" t="s">
        <v>421</v>
      </c>
      <c r="E385" s="6" t="s">
        <v>9</v>
      </c>
      <c r="AD385" s="5">
        <f t="shared" si="33"/>
        <v>383</v>
      </c>
      <c r="AE385" s="97">
        <f t="shared" si="34"/>
        <v>38200</v>
      </c>
      <c r="AF385" s="2"/>
      <c r="AG385" s="2"/>
      <c r="AH385" s="2"/>
      <c r="AI385" s="6"/>
      <c r="AL385" s="5">
        <f t="shared" si="35"/>
        <v>383</v>
      </c>
      <c r="AM385" s="97">
        <f t="shared" si="36"/>
        <v>43100</v>
      </c>
      <c r="AN385" s="2"/>
      <c r="AO385" s="2"/>
    </row>
    <row r="386" spans="1:41" ht="13.5">
      <c r="A386" s="5">
        <f t="shared" si="32"/>
        <v>384</v>
      </c>
      <c r="B386" s="111" t="s">
        <v>430</v>
      </c>
      <c r="C386" s="2" t="s">
        <v>420</v>
      </c>
      <c r="D386" s="2" t="s">
        <v>421</v>
      </c>
      <c r="E386" s="6" t="s">
        <v>9</v>
      </c>
      <c r="AD386" s="5">
        <f t="shared" si="33"/>
        <v>384</v>
      </c>
      <c r="AE386" s="97">
        <f t="shared" si="34"/>
        <v>38300</v>
      </c>
      <c r="AF386" s="2"/>
      <c r="AG386" s="2"/>
      <c r="AH386" s="2"/>
      <c r="AI386" s="6"/>
      <c r="AL386" s="5">
        <f t="shared" si="35"/>
        <v>384</v>
      </c>
      <c r="AM386" s="97">
        <f t="shared" si="36"/>
        <v>43200</v>
      </c>
      <c r="AN386" s="2"/>
      <c r="AO386" s="2"/>
    </row>
    <row r="387" spans="1:41" ht="13.5">
      <c r="A387" s="5">
        <f t="shared" si="32"/>
        <v>385</v>
      </c>
      <c r="B387" s="111" t="s">
        <v>431</v>
      </c>
      <c r="C387" s="2" t="s">
        <v>420</v>
      </c>
      <c r="D387" s="2" t="s">
        <v>421</v>
      </c>
      <c r="E387" s="6" t="s">
        <v>9</v>
      </c>
      <c r="AD387" s="5">
        <f t="shared" si="33"/>
        <v>385</v>
      </c>
      <c r="AE387" s="97">
        <f t="shared" si="34"/>
        <v>38400</v>
      </c>
      <c r="AF387" s="2"/>
      <c r="AG387" s="2"/>
      <c r="AH387" s="2"/>
      <c r="AI387" s="6"/>
      <c r="AL387" s="5">
        <f t="shared" si="35"/>
        <v>385</v>
      </c>
      <c r="AM387" s="97">
        <f t="shared" si="36"/>
        <v>43300</v>
      </c>
      <c r="AN387" s="2"/>
      <c r="AO387" s="2"/>
    </row>
    <row r="388" spans="1:41" ht="13.5">
      <c r="A388" s="5">
        <f aca="true" t="shared" si="37" ref="A388:A451">A387+1</f>
        <v>386</v>
      </c>
      <c r="B388" s="111" t="s">
        <v>432</v>
      </c>
      <c r="C388" s="2" t="s">
        <v>420</v>
      </c>
      <c r="D388" s="2" t="s">
        <v>421</v>
      </c>
      <c r="E388" s="6" t="s">
        <v>9</v>
      </c>
      <c r="AD388" s="5">
        <f t="shared" si="33"/>
        <v>386</v>
      </c>
      <c r="AE388" s="97">
        <f t="shared" si="34"/>
        <v>38500</v>
      </c>
      <c r="AF388" s="2"/>
      <c r="AG388" s="2"/>
      <c r="AH388" s="2"/>
      <c r="AI388" s="6"/>
      <c r="AL388" s="5">
        <f t="shared" si="35"/>
        <v>386</v>
      </c>
      <c r="AM388" s="97">
        <f t="shared" si="36"/>
        <v>43400</v>
      </c>
      <c r="AN388" s="2"/>
      <c r="AO388" s="2"/>
    </row>
    <row r="389" spans="1:41" ht="13.5">
      <c r="A389" s="5">
        <f t="shared" si="37"/>
        <v>387</v>
      </c>
      <c r="B389" s="111" t="s">
        <v>433</v>
      </c>
      <c r="C389" s="2" t="s">
        <v>420</v>
      </c>
      <c r="D389" s="2" t="s">
        <v>421</v>
      </c>
      <c r="E389" s="6" t="s">
        <v>9</v>
      </c>
      <c r="AD389" s="5">
        <f aca="true" t="shared" si="38" ref="AD389:AD452">AD388+1</f>
        <v>387</v>
      </c>
      <c r="AE389" s="97">
        <f aca="true" t="shared" si="39" ref="AE389:AE452">AE388+100</f>
        <v>38600</v>
      </c>
      <c r="AF389" s="2"/>
      <c r="AG389" s="2"/>
      <c r="AH389" s="2"/>
      <c r="AI389" s="6"/>
      <c r="AL389" s="5">
        <f aca="true" t="shared" si="40" ref="AL389:AL452">AL388+1</f>
        <v>387</v>
      </c>
      <c r="AM389" s="97">
        <f t="shared" si="36"/>
        <v>43500</v>
      </c>
      <c r="AN389" s="2"/>
      <c r="AO389" s="2"/>
    </row>
    <row r="390" spans="1:41" ht="13.5">
      <c r="A390" s="5">
        <f t="shared" si="37"/>
        <v>388</v>
      </c>
      <c r="B390" s="111" t="s">
        <v>434</v>
      </c>
      <c r="C390" s="2" t="s">
        <v>420</v>
      </c>
      <c r="D390" s="2" t="s">
        <v>421</v>
      </c>
      <c r="E390" s="6" t="s">
        <v>9</v>
      </c>
      <c r="AD390" s="5">
        <f t="shared" si="38"/>
        <v>388</v>
      </c>
      <c r="AE390" s="97">
        <f t="shared" si="39"/>
        <v>38700</v>
      </c>
      <c r="AF390" s="2"/>
      <c r="AG390" s="2"/>
      <c r="AH390" s="2"/>
      <c r="AI390" s="6"/>
      <c r="AL390" s="5">
        <f t="shared" si="40"/>
        <v>388</v>
      </c>
      <c r="AM390" s="97">
        <f aca="true" t="shared" si="41" ref="AM390:AM453">IF(AM389="","",IF(99999-$AG$2&lt;AM389,"",AM389+100))</f>
        <v>43600</v>
      </c>
      <c r="AN390" s="2"/>
      <c r="AO390" s="2"/>
    </row>
    <row r="391" spans="1:41" ht="13.5">
      <c r="A391" s="5">
        <f t="shared" si="37"/>
        <v>389</v>
      </c>
      <c r="B391" s="111" t="s">
        <v>435</v>
      </c>
      <c r="C391" s="2" t="s">
        <v>420</v>
      </c>
      <c r="D391" s="2" t="s">
        <v>421</v>
      </c>
      <c r="E391" s="6" t="s">
        <v>9</v>
      </c>
      <c r="AD391" s="5">
        <f t="shared" si="38"/>
        <v>389</v>
      </c>
      <c r="AE391" s="97">
        <f t="shared" si="39"/>
        <v>38800</v>
      </c>
      <c r="AF391" s="2"/>
      <c r="AG391" s="2"/>
      <c r="AH391" s="2"/>
      <c r="AI391" s="6"/>
      <c r="AL391" s="5">
        <f t="shared" si="40"/>
        <v>389</v>
      </c>
      <c r="AM391" s="97">
        <f t="shared" si="41"/>
        <v>43700</v>
      </c>
      <c r="AN391" s="2"/>
      <c r="AO391" s="2"/>
    </row>
    <row r="392" spans="1:41" ht="13.5">
      <c r="A392" s="5">
        <f t="shared" si="37"/>
        <v>390</v>
      </c>
      <c r="B392" s="111" t="s">
        <v>436</v>
      </c>
      <c r="C392" s="2" t="s">
        <v>420</v>
      </c>
      <c r="D392" s="2" t="s">
        <v>421</v>
      </c>
      <c r="E392" s="6" t="s">
        <v>9</v>
      </c>
      <c r="AD392" s="5">
        <f t="shared" si="38"/>
        <v>390</v>
      </c>
      <c r="AE392" s="97">
        <f t="shared" si="39"/>
        <v>38900</v>
      </c>
      <c r="AF392" s="2"/>
      <c r="AG392" s="2"/>
      <c r="AH392" s="2"/>
      <c r="AI392" s="6"/>
      <c r="AL392" s="5">
        <f t="shared" si="40"/>
        <v>390</v>
      </c>
      <c r="AM392" s="97">
        <f t="shared" si="41"/>
        <v>43800</v>
      </c>
      <c r="AN392" s="2"/>
      <c r="AO392" s="2"/>
    </row>
    <row r="393" spans="1:41" ht="13.5">
      <c r="A393" s="5">
        <f t="shared" si="37"/>
        <v>391</v>
      </c>
      <c r="B393" s="111" t="s">
        <v>437</v>
      </c>
      <c r="C393" s="2" t="s">
        <v>420</v>
      </c>
      <c r="D393" s="2" t="s">
        <v>421</v>
      </c>
      <c r="E393" s="6" t="s">
        <v>9</v>
      </c>
      <c r="AD393" s="5">
        <f t="shared" si="38"/>
        <v>391</v>
      </c>
      <c r="AE393" s="97">
        <f t="shared" si="39"/>
        <v>39000</v>
      </c>
      <c r="AF393" s="2"/>
      <c r="AG393" s="2"/>
      <c r="AH393" s="2"/>
      <c r="AI393" s="6"/>
      <c r="AL393" s="5">
        <f t="shared" si="40"/>
        <v>391</v>
      </c>
      <c r="AM393" s="97">
        <f t="shared" si="41"/>
        <v>43900</v>
      </c>
      <c r="AN393" s="2"/>
      <c r="AO393" s="2"/>
    </row>
    <row r="394" spans="1:41" ht="13.5">
      <c r="A394" s="5">
        <f t="shared" si="37"/>
        <v>392</v>
      </c>
      <c r="B394" s="111" t="s">
        <v>438</v>
      </c>
      <c r="C394" s="2" t="s">
        <v>420</v>
      </c>
      <c r="D394" s="2" t="s">
        <v>421</v>
      </c>
      <c r="E394" s="6" t="s">
        <v>9</v>
      </c>
      <c r="AD394" s="5">
        <f t="shared" si="38"/>
        <v>392</v>
      </c>
      <c r="AE394" s="97">
        <f t="shared" si="39"/>
        <v>39100</v>
      </c>
      <c r="AF394" s="2"/>
      <c r="AG394" s="2"/>
      <c r="AH394" s="2"/>
      <c r="AI394" s="6"/>
      <c r="AL394" s="5">
        <f t="shared" si="40"/>
        <v>392</v>
      </c>
      <c r="AM394" s="97">
        <f t="shared" si="41"/>
        <v>44000</v>
      </c>
      <c r="AN394" s="2"/>
      <c r="AO394" s="2"/>
    </row>
    <row r="395" spans="1:41" ht="13.5">
      <c r="A395" s="5">
        <f t="shared" si="37"/>
        <v>393</v>
      </c>
      <c r="B395" s="111" t="s">
        <v>439</v>
      </c>
      <c r="C395" s="2" t="s">
        <v>420</v>
      </c>
      <c r="D395" s="2" t="s">
        <v>421</v>
      </c>
      <c r="E395" s="6" t="s">
        <v>9</v>
      </c>
      <c r="AD395" s="5">
        <f t="shared" si="38"/>
        <v>393</v>
      </c>
      <c r="AE395" s="97">
        <f t="shared" si="39"/>
        <v>39200</v>
      </c>
      <c r="AF395" s="2"/>
      <c r="AG395" s="2"/>
      <c r="AH395" s="2"/>
      <c r="AI395" s="6"/>
      <c r="AL395" s="5">
        <f t="shared" si="40"/>
        <v>393</v>
      </c>
      <c r="AM395" s="97">
        <f t="shared" si="41"/>
        <v>44100</v>
      </c>
      <c r="AN395" s="2"/>
      <c r="AO395" s="2"/>
    </row>
    <row r="396" spans="1:41" ht="13.5">
      <c r="A396" s="5">
        <f t="shared" si="37"/>
        <v>394</v>
      </c>
      <c r="B396" s="111" t="s">
        <v>1196</v>
      </c>
      <c r="C396" s="1" t="s">
        <v>420</v>
      </c>
      <c r="D396" s="1" t="s">
        <v>421</v>
      </c>
      <c r="E396" s="6">
        <v>3</v>
      </c>
      <c r="AD396" s="5">
        <f t="shared" si="38"/>
        <v>394</v>
      </c>
      <c r="AE396" s="97">
        <f t="shared" si="39"/>
        <v>39300</v>
      </c>
      <c r="AF396" s="2"/>
      <c r="AG396" s="2"/>
      <c r="AH396" s="2"/>
      <c r="AI396" s="6"/>
      <c r="AL396" s="5">
        <f t="shared" si="40"/>
        <v>394</v>
      </c>
      <c r="AM396" s="97">
        <f t="shared" si="41"/>
        <v>44200</v>
      </c>
      <c r="AN396" s="2"/>
      <c r="AO396" s="2"/>
    </row>
    <row r="397" spans="1:41" ht="13.5">
      <c r="A397" s="5">
        <f t="shared" si="37"/>
        <v>395</v>
      </c>
      <c r="B397" s="111" t="s">
        <v>440</v>
      </c>
      <c r="C397" s="2" t="s">
        <v>420</v>
      </c>
      <c r="D397" s="2" t="s">
        <v>421</v>
      </c>
      <c r="E397" s="6" t="s">
        <v>9</v>
      </c>
      <c r="AD397" s="5">
        <f t="shared" si="38"/>
        <v>395</v>
      </c>
      <c r="AE397" s="97">
        <f t="shared" si="39"/>
        <v>39400</v>
      </c>
      <c r="AF397" s="2"/>
      <c r="AG397" s="2"/>
      <c r="AH397" s="2"/>
      <c r="AI397" s="6"/>
      <c r="AL397" s="5">
        <f t="shared" si="40"/>
        <v>395</v>
      </c>
      <c r="AM397" s="97">
        <f t="shared" si="41"/>
        <v>44300</v>
      </c>
      <c r="AN397" s="2"/>
      <c r="AO397" s="2"/>
    </row>
    <row r="398" spans="1:41" ht="13.5">
      <c r="A398" s="5">
        <f t="shared" si="37"/>
        <v>396</v>
      </c>
      <c r="B398" s="111" t="s">
        <v>441</v>
      </c>
      <c r="C398" s="2" t="s">
        <v>420</v>
      </c>
      <c r="D398" s="2" t="s">
        <v>421</v>
      </c>
      <c r="E398" s="6" t="s">
        <v>9</v>
      </c>
      <c r="AD398" s="5">
        <f t="shared" si="38"/>
        <v>396</v>
      </c>
      <c r="AE398" s="97">
        <f t="shared" si="39"/>
        <v>39500</v>
      </c>
      <c r="AF398" s="2"/>
      <c r="AG398" s="2"/>
      <c r="AH398" s="2"/>
      <c r="AI398" s="6"/>
      <c r="AL398" s="5">
        <f t="shared" si="40"/>
        <v>396</v>
      </c>
      <c r="AM398" s="97">
        <f t="shared" si="41"/>
        <v>44400</v>
      </c>
      <c r="AN398" s="2"/>
      <c r="AO398" s="2"/>
    </row>
    <row r="399" spans="1:41" ht="13.5">
      <c r="A399" s="5">
        <f t="shared" si="37"/>
        <v>397</v>
      </c>
      <c r="B399" s="111" t="s">
        <v>442</v>
      </c>
      <c r="C399" s="2" t="s">
        <v>420</v>
      </c>
      <c r="D399" s="2" t="s">
        <v>421</v>
      </c>
      <c r="E399" s="6" t="s">
        <v>9</v>
      </c>
      <c r="AD399" s="5">
        <f t="shared" si="38"/>
        <v>397</v>
      </c>
      <c r="AE399" s="97">
        <f t="shared" si="39"/>
        <v>39600</v>
      </c>
      <c r="AF399" s="2"/>
      <c r="AG399" s="2"/>
      <c r="AH399" s="2"/>
      <c r="AI399" s="6"/>
      <c r="AL399" s="5">
        <f t="shared" si="40"/>
        <v>397</v>
      </c>
      <c r="AM399" s="97">
        <f t="shared" si="41"/>
        <v>44500</v>
      </c>
      <c r="AN399" s="2"/>
      <c r="AO399" s="2"/>
    </row>
    <row r="400" spans="1:41" ht="13.5">
      <c r="A400" s="5">
        <f t="shared" si="37"/>
        <v>398</v>
      </c>
      <c r="B400" s="111" t="s">
        <v>443</v>
      </c>
      <c r="C400" s="2" t="s">
        <v>420</v>
      </c>
      <c r="D400" s="2" t="s">
        <v>421</v>
      </c>
      <c r="E400" s="6" t="s">
        <v>9</v>
      </c>
      <c r="AD400" s="5">
        <f t="shared" si="38"/>
        <v>398</v>
      </c>
      <c r="AE400" s="97">
        <f t="shared" si="39"/>
        <v>39700</v>
      </c>
      <c r="AF400" s="2"/>
      <c r="AG400" s="2"/>
      <c r="AH400" s="2"/>
      <c r="AI400" s="6"/>
      <c r="AL400" s="5">
        <f t="shared" si="40"/>
        <v>398</v>
      </c>
      <c r="AM400" s="97">
        <f t="shared" si="41"/>
        <v>44600</v>
      </c>
      <c r="AN400" s="2"/>
      <c r="AO400" s="2"/>
    </row>
    <row r="401" spans="1:41" ht="13.5">
      <c r="A401" s="5">
        <f t="shared" si="37"/>
        <v>399</v>
      </c>
      <c r="B401" s="111" t="s">
        <v>444</v>
      </c>
      <c r="C401" s="2" t="s">
        <v>420</v>
      </c>
      <c r="D401" s="2" t="s">
        <v>421</v>
      </c>
      <c r="E401" s="6" t="s">
        <v>9</v>
      </c>
      <c r="AD401" s="5">
        <f t="shared" si="38"/>
        <v>399</v>
      </c>
      <c r="AE401" s="97">
        <f t="shared" si="39"/>
        <v>39800</v>
      </c>
      <c r="AF401" s="2"/>
      <c r="AG401" s="2"/>
      <c r="AH401" s="2"/>
      <c r="AI401" s="6"/>
      <c r="AL401" s="5">
        <f t="shared" si="40"/>
        <v>399</v>
      </c>
      <c r="AM401" s="97">
        <f t="shared" si="41"/>
        <v>44700</v>
      </c>
      <c r="AN401" s="2"/>
      <c r="AO401" s="2"/>
    </row>
    <row r="402" spans="1:41" ht="13.5">
      <c r="A402" s="5">
        <f t="shared" si="37"/>
        <v>400</v>
      </c>
      <c r="B402" s="111" t="s">
        <v>445</v>
      </c>
      <c r="C402" s="2" t="s">
        <v>420</v>
      </c>
      <c r="D402" s="2" t="s">
        <v>421</v>
      </c>
      <c r="E402" s="6" t="s">
        <v>9</v>
      </c>
      <c r="AD402" s="5">
        <f t="shared" si="38"/>
        <v>400</v>
      </c>
      <c r="AE402" s="97">
        <f t="shared" si="39"/>
        <v>39900</v>
      </c>
      <c r="AF402" s="2"/>
      <c r="AG402" s="2"/>
      <c r="AH402" s="2"/>
      <c r="AI402" s="6"/>
      <c r="AL402" s="5">
        <f t="shared" si="40"/>
        <v>400</v>
      </c>
      <c r="AM402" s="97">
        <f t="shared" si="41"/>
        <v>44800</v>
      </c>
      <c r="AN402" s="2"/>
      <c r="AO402" s="2"/>
    </row>
    <row r="403" spans="1:41" ht="13.5">
      <c r="A403" s="5">
        <f t="shared" si="37"/>
        <v>401</v>
      </c>
      <c r="B403" s="111" t="s">
        <v>446</v>
      </c>
      <c r="C403" s="2" t="s">
        <v>420</v>
      </c>
      <c r="D403" s="2" t="s">
        <v>421</v>
      </c>
      <c r="E403" s="6" t="s">
        <v>9</v>
      </c>
      <c r="AD403" s="5">
        <f t="shared" si="38"/>
        <v>401</v>
      </c>
      <c r="AE403" s="97">
        <f t="shared" si="39"/>
        <v>40000</v>
      </c>
      <c r="AF403" s="2"/>
      <c r="AG403" s="2"/>
      <c r="AH403" s="2"/>
      <c r="AI403" s="6"/>
      <c r="AL403" s="5">
        <f t="shared" si="40"/>
        <v>401</v>
      </c>
      <c r="AM403" s="97">
        <f t="shared" si="41"/>
        <v>44900</v>
      </c>
      <c r="AN403" s="2"/>
      <c r="AO403" s="2"/>
    </row>
    <row r="404" spans="1:41" ht="13.5">
      <c r="A404" s="5">
        <f t="shared" si="37"/>
        <v>402</v>
      </c>
      <c r="B404" s="111" t="s">
        <v>447</v>
      </c>
      <c r="C404" s="2" t="s">
        <v>420</v>
      </c>
      <c r="D404" s="2" t="s">
        <v>421</v>
      </c>
      <c r="E404" s="6" t="s">
        <v>9</v>
      </c>
      <c r="AD404" s="5">
        <f t="shared" si="38"/>
        <v>402</v>
      </c>
      <c r="AE404" s="97">
        <f t="shared" si="39"/>
        <v>40100</v>
      </c>
      <c r="AF404" s="2"/>
      <c r="AG404" s="2"/>
      <c r="AH404" s="2"/>
      <c r="AI404" s="6"/>
      <c r="AL404" s="5">
        <f t="shared" si="40"/>
        <v>402</v>
      </c>
      <c r="AM404" s="97">
        <f t="shared" si="41"/>
        <v>45000</v>
      </c>
      <c r="AN404" s="2"/>
      <c r="AO404" s="2"/>
    </row>
    <row r="405" spans="1:41" ht="13.5">
      <c r="A405" s="5">
        <f t="shared" si="37"/>
        <v>403</v>
      </c>
      <c r="B405" s="111" t="s">
        <v>448</v>
      </c>
      <c r="C405" s="2" t="s">
        <v>449</v>
      </c>
      <c r="D405" s="2" t="s">
        <v>450</v>
      </c>
      <c r="E405" s="6" t="s">
        <v>9</v>
      </c>
      <c r="AD405" s="5">
        <f t="shared" si="38"/>
        <v>403</v>
      </c>
      <c r="AE405" s="97">
        <f t="shared" si="39"/>
        <v>40200</v>
      </c>
      <c r="AF405" s="2"/>
      <c r="AG405" s="2"/>
      <c r="AH405" s="2"/>
      <c r="AI405" s="6"/>
      <c r="AL405" s="5">
        <f t="shared" si="40"/>
        <v>403</v>
      </c>
      <c r="AM405" s="97">
        <f t="shared" si="41"/>
        <v>45100</v>
      </c>
      <c r="AN405" s="2"/>
      <c r="AO405" s="2"/>
    </row>
    <row r="406" spans="1:41" ht="13.5">
      <c r="A406" s="5">
        <f t="shared" si="37"/>
        <v>404</v>
      </c>
      <c r="B406" s="111" t="s">
        <v>451</v>
      </c>
      <c r="C406" s="2" t="s">
        <v>449</v>
      </c>
      <c r="D406" s="2" t="s">
        <v>450</v>
      </c>
      <c r="E406" s="6" t="s">
        <v>9</v>
      </c>
      <c r="AD406" s="5">
        <f t="shared" si="38"/>
        <v>404</v>
      </c>
      <c r="AE406" s="97">
        <f t="shared" si="39"/>
        <v>40300</v>
      </c>
      <c r="AF406" s="2"/>
      <c r="AG406" s="2"/>
      <c r="AH406" s="2"/>
      <c r="AI406" s="6"/>
      <c r="AL406" s="5">
        <f t="shared" si="40"/>
        <v>404</v>
      </c>
      <c r="AM406" s="97">
        <f t="shared" si="41"/>
        <v>45200</v>
      </c>
      <c r="AN406" s="2"/>
      <c r="AO406" s="2"/>
    </row>
    <row r="407" spans="1:41" ht="13.5">
      <c r="A407" s="5">
        <f t="shared" si="37"/>
        <v>405</v>
      </c>
      <c r="B407" s="111" t="s">
        <v>452</v>
      </c>
      <c r="C407" s="2" t="s">
        <v>449</v>
      </c>
      <c r="D407" s="2" t="s">
        <v>450</v>
      </c>
      <c r="E407" s="6" t="s">
        <v>9</v>
      </c>
      <c r="AD407" s="5">
        <f t="shared" si="38"/>
        <v>405</v>
      </c>
      <c r="AE407" s="97">
        <f t="shared" si="39"/>
        <v>40400</v>
      </c>
      <c r="AF407" s="2"/>
      <c r="AG407" s="2"/>
      <c r="AH407" s="2"/>
      <c r="AI407" s="6"/>
      <c r="AL407" s="5">
        <f t="shared" si="40"/>
        <v>405</v>
      </c>
      <c r="AM407" s="97">
        <f t="shared" si="41"/>
        <v>45300</v>
      </c>
      <c r="AN407" s="2"/>
      <c r="AO407" s="2"/>
    </row>
    <row r="408" spans="1:41" ht="13.5">
      <c r="A408" s="5">
        <f t="shared" si="37"/>
        <v>406</v>
      </c>
      <c r="B408" s="111" t="s">
        <v>453</v>
      </c>
      <c r="C408" s="2" t="s">
        <v>449</v>
      </c>
      <c r="D408" s="2" t="s">
        <v>450</v>
      </c>
      <c r="E408" s="6" t="s">
        <v>9</v>
      </c>
      <c r="AD408" s="5">
        <f t="shared" si="38"/>
        <v>406</v>
      </c>
      <c r="AE408" s="97">
        <f t="shared" si="39"/>
        <v>40500</v>
      </c>
      <c r="AF408" s="2"/>
      <c r="AG408" s="2"/>
      <c r="AH408" s="2"/>
      <c r="AI408" s="6"/>
      <c r="AL408" s="5">
        <f t="shared" si="40"/>
        <v>406</v>
      </c>
      <c r="AM408" s="97">
        <f t="shared" si="41"/>
        <v>45400</v>
      </c>
      <c r="AN408" s="2"/>
      <c r="AO408" s="2"/>
    </row>
    <row r="409" spans="1:41" ht="13.5">
      <c r="A409" s="5">
        <f t="shared" si="37"/>
        <v>407</v>
      </c>
      <c r="B409" s="111" t="s">
        <v>454</v>
      </c>
      <c r="C409" s="2" t="s">
        <v>449</v>
      </c>
      <c r="D409" s="2" t="s">
        <v>450</v>
      </c>
      <c r="E409" s="6" t="s">
        <v>9</v>
      </c>
      <c r="AD409" s="5">
        <f t="shared" si="38"/>
        <v>407</v>
      </c>
      <c r="AE409" s="97">
        <f t="shared" si="39"/>
        <v>40600</v>
      </c>
      <c r="AF409" s="2"/>
      <c r="AG409" s="2"/>
      <c r="AH409" s="2"/>
      <c r="AI409" s="6"/>
      <c r="AL409" s="5">
        <f t="shared" si="40"/>
        <v>407</v>
      </c>
      <c r="AM409" s="97">
        <f t="shared" si="41"/>
        <v>45500</v>
      </c>
      <c r="AN409" s="2"/>
      <c r="AO409" s="2"/>
    </row>
    <row r="410" spans="1:41" ht="13.5">
      <c r="A410" s="5">
        <f t="shared" si="37"/>
        <v>408</v>
      </c>
      <c r="B410" s="111" t="s">
        <v>455</v>
      </c>
      <c r="C410" s="2" t="s">
        <v>449</v>
      </c>
      <c r="D410" s="2" t="s">
        <v>450</v>
      </c>
      <c r="E410" s="6" t="s">
        <v>9</v>
      </c>
      <c r="AD410" s="5">
        <f t="shared" si="38"/>
        <v>408</v>
      </c>
      <c r="AE410" s="97">
        <f t="shared" si="39"/>
        <v>40700</v>
      </c>
      <c r="AF410" s="2"/>
      <c r="AG410" s="2"/>
      <c r="AH410" s="2"/>
      <c r="AI410" s="6"/>
      <c r="AL410" s="5">
        <f t="shared" si="40"/>
        <v>408</v>
      </c>
      <c r="AM410" s="97">
        <f t="shared" si="41"/>
        <v>45600</v>
      </c>
      <c r="AN410" s="2"/>
      <c r="AO410" s="2"/>
    </row>
    <row r="411" spans="1:41" ht="13.5">
      <c r="A411" s="5">
        <f t="shared" si="37"/>
        <v>409</v>
      </c>
      <c r="B411" s="111" t="s">
        <v>456</v>
      </c>
      <c r="C411" s="2" t="s">
        <v>449</v>
      </c>
      <c r="D411" s="2" t="s">
        <v>450</v>
      </c>
      <c r="E411" s="6" t="s">
        <v>9</v>
      </c>
      <c r="AD411" s="5">
        <f t="shared" si="38"/>
        <v>409</v>
      </c>
      <c r="AE411" s="97">
        <f t="shared" si="39"/>
        <v>40800</v>
      </c>
      <c r="AF411" s="2"/>
      <c r="AG411" s="2"/>
      <c r="AH411" s="2"/>
      <c r="AI411" s="6"/>
      <c r="AL411" s="5">
        <f t="shared" si="40"/>
        <v>409</v>
      </c>
      <c r="AM411" s="97">
        <f t="shared" si="41"/>
        <v>45700</v>
      </c>
      <c r="AN411" s="2"/>
      <c r="AO411" s="2"/>
    </row>
    <row r="412" spans="1:41" ht="13.5">
      <c r="A412" s="5">
        <f t="shared" si="37"/>
        <v>410</v>
      </c>
      <c r="B412" s="111" t="s">
        <v>457</v>
      </c>
      <c r="C412" s="2" t="s">
        <v>449</v>
      </c>
      <c r="D412" s="2" t="s">
        <v>450</v>
      </c>
      <c r="E412" s="6" t="s">
        <v>9</v>
      </c>
      <c r="AD412" s="5">
        <f t="shared" si="38"/>
        <v>410</v>
      </c>
      <c r="AE412" s="97">
        <f t="shared" si="39"/>
        <v>40900</v>
      </c>
      <c r="AF412" s="2"/>
      <c r="AG412" s="2"/>
      <c r="AH412" s="2"/>
      <c r="AI412" s="6"/>
      <c r="AL412" s="5">
        <f t="shared" si="40"/>
        <v>410</v>
      </c>
      <c r="AM412" s="97">
        <f t="shared" si="41"/>
        <v>45800</v>
      </c>
      <c r="AN412" s="2"/>
      <c r="AO412" s="2"/>
    </row>
    <row r="413" spans="1:41" ht="13.5">
      <c r="A413" s="5">
        <f t="shared" si="37"/>
        <v>411</v>
      </c>
      <c r="B413" s="111" t="s">
        <v>458</v>
      </c>
      <c r="C413" s="2" t="s">
        <v>449</v>
      </c>
      <c r="D413" s="2" t="s">
        <v>450</v>
      </c>
      <c r="E413" s="6" t="s">
        <v>9</v>
      </c>
      <c r="AD413" s="5">
        <f t="shared" si="38"/>
        <v>411</v>
      </c>
      <c r="AE413" s="97">
        <f t="shared" si="39"/>
        <v>41000</v>
      </c>
      <c r="AF413" s="2"/>
      <c r="AG413" s="2"/>
      <c r="AH413" s="2"/>
      <c r="AI413" s="6"/>
      <c r="AL413" s="5">
        <f t="shared" si="40"/>
        <v>411</v>
      </c>
      <c r="AM413" s="97">
        <f t="shared" si="41"/>
        <v>45900</v>
      </c>
      <c r="AN413" s="2"/>
      <c r="AO413" s="2"/>
    </row>
    <row r="414" spans="1:41" ht="13.5">
      <c r="A414" s="5">
        <f t="shared" si="37"/>
        <v>412</v>
      </c>
      <c r="B414" s="111" t="s">
        <v>459</v>
      </c>
      <c r="C414" s="2" t="s">
        <v>449</v>
      </c>
      <c r="D414" s="2" t="s">
        <v>450</v>
      </c>
      <c r="E414" s="6" t="s">
        <v>9</v>
      </c>
      <c r="AD414" s="5">
        <f t="shared" si="38"/>
        <v>412</v>
      </c>
      <c r="AE414" s="97">
        <f t="shared" si="39"/>
        <v>41100</v>
      </c>
      <c r="AF414" s="2"/>
      <c r="AG414" s="2"/>
      <c r="AH414" s="2"/>
      <c r="AI414" s="6"/>
      <c r="AL414" s="5">
        <f t="shared" si="40"/>
        <v>412</v>
      </c>
      <c r="AM414" s="97">
        <f t="shared" si="41"/>
        <v>46000</v>
      </c>
      <c r="AN414" s="2"/>
      <c r="AO414" s="2"/>
    </row>
    <row r="415" spans="1:41" ht="13.5">
      <c r="A415" s="5">
        <f t="shared" si="37"/>
        <v>413</v>
      </c>
      <c r="B415" s="111" t="s">
        <v>460</v>
      </c>
      <c r="C415" s="2" t="s">
        <v>449</v>
      </c>
      <c r="D415" s="2" t="s">
        <v>450</v>
      </c>
      <c r="E415" s="6" t="s">
        <v>9</v>
      </c>
      <c r="AD415" s="5">
        <f t="shared" si="38"/>
        <v>413</v>
      </c>
      <c r="AE415" s="97">
        <f t="shared" si="39"/>
        <v>41200</v>
      </c>
      <c r="AF415" s="2"/>
      <c r="AG415" s="2"/>
      <c r="AH415" s="2"/>
      <c r="AI415" s="6"/>
      <c r="AL415" s="5">
        <f t="shared" si="40"/>
        <v>413</v>
      </c>
      <c r="AM415" s="97">
        <f t="shared" si="41"/>
        <v>46100</v>
      </c>
      <c r="AN415" s="2"/>
      <c r="AO415" s="2"/>
    </row>
    <row r="416" spans="1:41" ht="13.5">
      <c r="A416" s="5">
        <f t="shared" si="37"/>
        <v>414</v>
      </c>
      <c r="B416" s="111" t="s">
        <v>461</v>
      </c>
      <c r="C416" s="2" t="s">
        <v>449</v>
      </c>
      <c r="D416" s="2" t="s">
        <v>450</v>
      </c>
      <c r="E416" s="6" t="s">
        <v>9</v>
      </c>
      <c r="AD416" s="5">
        <f t="shared" si="38"/>
        <v>414</v>
      </c>
      <c r="AE416" s="97">
        <f t="shared" si="39"/>
        <v>41300</v>
      </c>
      <c r="AF416" s="2"/>
      <c r="AG416" s="2"/>
      <c r="AH416" s="2"/>
      <c r="AI416" s="6"/>
      <c r="AL416" s="5">
        <f t="shared" si="40"/>
        <v>414</v>
      </c>
      <c r="AM416" s="97">
        <f t="shared" si="41"/>
        <v>46200</v>
      </c>
      <c r="AN416" s="2"/>
      <c r="AO416" s="2"/>
    </row>
    <row r="417" spans="1:41" ht="13.5">
      <c r="A417" s="5">
        <f t="shared" si="37"/>
        <v>415</v>
      </c>
      <c r="B417" s="111" t="s">
        <v>462</v>
      </c>
      <c r="C417" s="2" t="s">
        <v>449</v>
      </c>
      <c r="D417" s="2" t="s">
        <v>450</v>
      </c>
      <c r="E417" s="6" t="s">
        <v>9</v>
      </c>
      <c r="AD417" s="5">
        <f t="shared" si="38"/>
        <v>415</v>
      </c>
      <c r="AE417" s="97">
        <f t="shared" si="39"/>
        <v>41400</v>
      </c>
      <c r="AF417" s="2"/>
      <c r="AG417" s="2"/>
      <c r="AH417" s="2"/>
      <c r="AI417" s="6"/>
      <c r="AL417" s="5">
        <f t="shared" si="40"/>
        <v>415</v>
      </c>
      <c r="AM417" s="97">
        <f t="shared" si="41"/>
        <v>46300</v>
      </c>
      <c r="AN417" s="2"/>
      <c r="AO417" s="2"/>
    </row>
    <row r="418" spans="1:41" ht="13.5">
      <c r="A418" s="5">
        <f t="shared" si="37"/>
        <v>416</v>
      </c>
      <c r="B418" s="111" t="s">
        <v>463</v>
      </c>
      <c r="C418" s="2" t="s">
        <v>449</v>
      </c>
      <c r="D418" s="2" t="s">
        <v>450</v>
      </c>
      <c r="E418" s="6" t="s">
        <v>9</v>
      </c>
      <c r="AD418" s="5">
        <f t="shared" si="38"/>
        <v>416</v>
      </c>
      <c r="AE418" s="97">
        <f t="shared" si="39"/>
        <v>41500</v>
      </c>
      <c r="AF418" s="2"/>
      <c r="AG418" s="2"/>
      <c r="AH418" s="2"/>
      <c r="AI418" s="6"/>
      <c r="AL418" s="5">
        <f t="shared" si="40"/>
        <v>416</v>
      </c>
      <c r="AM418" s="97">
        <f t="shared" si="41"/>
        <v>46400</v>
      </c>
      <c r="AN418" s="2"/>
      <c r="AO418" s="2"/>
    </row>
    <row r="419" spans="1:41" ht="13.5">
      <c r="A419" s="5">
        <f t="shared" si="37"/>
        <v>417</v>
      </c>
      <c r="B419" s="111" t="s">
        <v>464</v>
      </c>
      <c r="C419" s="2" t="s">
        <v>449</v>
      </c>
      <c r="D419" s="2" t="s">
        <v>450</v>
      </c>
      <c r="E419" s="6" t="s">
        <v>9</v>
      </c>
      <c r="AD419" s="5">
        <f t="shared" si="38"/>
        <v>417</v>
      </c>
      <c r="AE419" s="97">
        <f t="shared" si="39"/>
        <v>41600</v>
      </c>
      <c r="AF419" s="2"/>
      <c r="AG419" s="2"/>
      <c r="AH419" s="2"/>
      <c r="AI419" s="6"/>
      <c r="AL419" s="5">
        <f t="shared" si="40"/>
        <v>417</v>
      </c>
      <c r="AM419" s="97">
        <f t="shared" si="41"/>
        <v>46500</v>
      </c>
      <c r="AN419" s="2"/>
      <c r="AO419" s="2"/>
    </row>
    <row r="420" spans="1:41" ht="13.5">
      <c r="A420" s="5">
        <f t="shared" si="37"/>
        <v>418</v>
      </c>
      <c r="B420" s="111" t="s">
        <v>465</v>
      </c>
      <c r="C420" s="2" t="s">
        <v>449</v>
      </c>
      <c r="D420" s="2" t="s">
        <v>450</v>
      </c>
      <c r="E420" s="6" t="s">
        <v>9</v>
      </c>
      <c r="AD420" s="5">
        <f t="shared" si="38"/>
        <v>418</v>
      </c>
      <c r="AE420" s="97">
        <f t="shared" si="39"/>
        <v>41700</v>
      </c>
      <c r="AF420" s="2"/>
      <c r="AG420" s="2"/>
      <c r="AH420" s="2"/>
      <c r="AI420" s="6"/>
      <c r="AL420" s="5">
        <f t="shared" si="40"/>
        <v>418</v>
      </c>
      <c r="AM420" s="97">
        <f t="shared" si="41"/>
        <v>46600</v>
      </c>
      <c r="AN420" s="2"/>
      <c r="AO420" s="2"/>
    </row>
    <row r="421" spans="1:41" ht="13.5">
      <c r="A421" s="5">
        <f t="shared" si="37"/>
        <v>419</v>
      </c>
      <c r="B421" s="111" t="s">
        <v>466</v>
      </c>
      <c r="C421" s="2" t="s">
        <v>449</v>
      </c>
      <c r="D421" s="2" t="s">
        <v>450</v>
      </c>
      <c r="E421" s="6" t="s">
        <v>9</v>
      </c>
      <c r="AD421" s="5">
        <f t="shared" si="38"/>
        <v>419</v>
      </c>
      <c r="AE421" s="97">
        <f t="shared" si="39"/>
        <v>41800</v>
      </c>
      <c r="AF421" s="2"/>
      <c r="AG421" s="2"/>
      <c r="AH421" s="2"/>
      <c r="AI421" s="6"/>
      <c r="AL421" s="5">
        <f t="shared" si="40"/>
        <v>419</v>
      </c>
      <c r="AM421" s="97">
        <f t="shared" si="41"/>
        <v>46700</v>
      </c>
      <c r="AN421" s="2"/>
      <c r="AO421" s="2"/>
    </row>
    <row r="422" spans="1:41" ht="13.5">
      <c r="A422" s="5">
        <f t="shared" si="37"/>
        <v>420</v>
      </c>
      <c r="B422" s="111" t="s">
        <v>467</v>
      </c>
      <c r="C422" s="2" t="s">
        <v>449</v>
      </c>
      <c r="D422" s="2" t="s">
        <v>450</v>
      </c>
      <c r="E422" s="6" t="s">
        <v>9</v>
      </c>
      <c r="AD422" s="5">
        <f t="shared" si="38"/>
        <v>420</v>
      </c>
      <c r="AE422" s="97">
        <f t="shared" si="39"/>
        <v>41900</v>
      </c>
      <c r="AF422" s="2"/>
      <c r="AG422" s="2"/>
      <c r="AH422" s="2"/>
      <c r="AI422" s="6"/>
      <c r="AL422" s="5">
        <f t="shared" si="40"/>
        <v>420</v>
      </c>
      <c r="AM422" s="97">
        <f t="shared" si="41"/>
        <v>46800</v>
      </c>
      <c r="AN422" s="2"/>
      <c r="AO422" s="2"/>
    </row>
    <row r="423" spans="1:41" ht="13.5">
      <c r="A423" s="5">
        <f t="shared" si="37"/>
        <v>421</v>
      </c>
      <c r="B423" s="111" t="s">
        <v>468</v>
      </c>
      <c r="C423" s="2" t="s">
        <v>449</v>
      </c>
      <c r="D423" s="2" t="s">
        <v>450</v>
      </c>
      <c r="E423" s="6" t="s">
        <v>9</v>
      </c>
      <c r="AD423" s="5">
        <f t="shared" si="38"/>
        <v>421</v>
      </c>
      <c r="AE423" s="97">
        <f t="shared" si="39"/>
        <v>42000</v>
      </c>
      <c r="AF423" s="2"/>
      <c r="AG423" s="2"/>
      <c r="AH423" s="2"/>
      <c r="AI423" s="6"/>
      <c r="AL423" s="5">
        <f t="shared" si="40"/>
        <v>421</v>
      </c>
      <c r="AM423" s="97">
        <f t="shared" si="41"/>
        <v>46900</v>
      </c>
      <c r="AN423" s="2"/>
      <c r="AO423" s="2"/>
    </row>
    <row r="424" spans="1:41" ht="13.5">
      <c r="A424" s="5">
        <f t="shared" si="37"/>
        <v>422</v>
      </c>
      <c r="B424" s="111" t="s">
        <v>469</v>
      </c>
      <c r="C424" s="2" t="s">
        <v>449</v>
      </c>
      <c r="D424" s="2" t="s">
        <v>450</v>
      </c>
      <c r="E424" s="6" t="s">
        <v>9</v>
      </c>
      <c r="AD424" s="5">
        <f t="shared" si="38"/>
        <v>422</v>
      </c>
      <c r="AE424" s="97">
        <f t="shared" si="39"/>
        <v>42100</v>
      </c>
      <c r="AF424" s="2"/>
      <c r="AG424" s="2"/>
      <c r="AH424" s="2"/>
      <c r="AI424" s="6"/>
      <c r="AL424" s="5">
        <f t="shared" si="40"/>
        <v>422</v>
      </c>
      <c r="AM424" s="97">
        <f t="shared" si="41"/>
        <v>47000</v>
      </c>
      <c r="AN424" s="2"/>
      <c r="AO424" s="2"/>
    </row>
    <row r="425" spans="1:41" ht="13.5">
      <c r="A425" s="5">
        <f t="shared" si="37"/>
        <v>423</v>
      </c>
      <c r="B425" s="111" t="s">
        <v>470</v>
      </c>
      <c r="C425" s="2" t="s">
        <v>449</v>
      </c>
      <c r="D425" s="2" t="s">
        <v>450</v>
      </c>
      <c r="E425" s="6" t="s">
        <v>9</v>
      </c>
      <c r="AD425" s="5">
        <f t="shared" si="38"/>
        <v>423</v>
      </c>
      <c r="AE425" s="97">
        <f t="shared" si="39"/>
        <v>42200</v>
      </c>
      <c r="AF425" s="2"/>
      <c r="AG425" s="2"/>
      <c r="AH425" s="2"/>
      <c r="AI425" s="6"/>
      <c r="AL425" s="5">
        <f t="shared" si="40"/>
        <v>423</v>
      </c>
      <c r="AM425" s="97">
        <f t="shared" si="41"/>
        <v>47100</v>
      </c>
      <c r="AN425" s="2"/>
      <c r="AO425" s="2"/>
    </row>
    <row r="426" spans="1:41" ht="13.5">
      <c r="A426" s="5">
        <f t="shared" si="37"/>
        <v>424</v>
      </c>
      <c r="B426" s="111" t="s">
        <v>471</v>
      </c>
      <c r="C426" s="2" t="s">
        <v>449</v>
      </c>
      <c r="D426" s="2" t="s">
        <v>450</v>
      </c>
      <c r="E426" s="6" t="s">
        <v>9</v>
      </c>
      <c r="AD426" s="5">
        <f t="shared" si="38"/>
        <v>424</v>
      </c>
      <c r="AE426" s="97">
        <f t="shared" si="39"/>
        <v>42300</v>
      </c>
      <c r="AF426" s="2"/>
      <c r="AG426" s="2"/>
      <c r="AH426" s="2"/>
      <c r="AI426" s="6"/>
      <c r="AL426" s="5">
        <f t="shared" si="40"/>
        <v>424</v>
      </c>
      <c r="AM426" s="97">
        <f t="shared" si="41"/>
        <v>47200</v>
      </c>
      <c r="AN426" s="2"/>
      <c r="AO426" s="2"/>
    </row>
    <row r="427" spans="1:41" ht="13.5">
      <c r="A427" s="5">
        <f t="shared" si="37"/>
        <v>425</v>
      </c>
      <c r="B427" s="111" t="s">
        <v>472</v>
      </c>
      <c r="C427" s="2" t="s">
        <v>449</v>
      </c>
      <c r="D427" s="2" t="s">
        <v>450</v>
      </c>
      <c r="E427" s="6" t="s">
        <v>9</v>
      </c>
      <c r="AD427" s="5">
        <f t="shared" si="38"/>
        <v>425</v>
      </c>
      <c r="AE427" s="97">
        <f t="shared" si="39"/>
        <v>42400</v>
      </c>
      <c r="AF427" s="2"/>
      <c r="AG427" s="2"/>
      <c r="AH427" s="2"/>
      <c r="AI427" s="6"/>
      <c r="AL427" s="5">
        <f t="shared" si="40"/>
        <v>425</v>
      </c>
      <c r="AM427" s="97">
        <f t="shared" si="41"/>
        <v>47300</v>
      </c>
      <c r="AN427" s="2"/>
      <c r="AO427" s="2"/>
    </row>
    <row r="428" spans="1:41" ht="13.5">
      <c r="A428" s="5">
        <f t="shared" si="37"/>
        <v>426</v>
      </c>
      <c r="B428" s="111" t="s">
        <v>473</v>
      </c>
      <c r="C428" s="2" t="s">
        <v>449</v>
      </c>
      <c r="D428" s="2" t="s">
        <v>450</v>
      </c>
      <c r="E428" s="6" t="s">
        <v>9</v>
      </c>
      <c r="AD428" s="5">
        <f t="shared" si="38"/>
        <v>426</v>
      </c>
      <c r="AE428" s="97">
        <f t="shared" si="39"/>
        <v>42500</v>
      </c>
      <c r="AF428" s="2"/>
      <c r="AG428" s="2"/>
      <c r="AH428" s="2"/>
      <c r="AI428" s="6"/>
      <c r="AL428" s="5">
        <f t="shared" si="40"/>
        <v>426</v>
      </c>
      <c r="AM428" s="97">
        <f t="shared" si="41"/>
        <v>47400</v>
      </c>
      <c r="AN428" s="2"/>
      <c r="AO428" s="2"/>
    </row>
    <row r="429" spans="1:41" ht="13.5">
      <c r="A429" s="5">
        <f t="shared" si="37"/>
        <v>427</v>
      </c>
      <c r="B429" s="111" t="s">
        <v>474</v>
      </c>
      <c r="C429" s="2" t="s">
        <v>449</v>
      </c>
      <c r="D429" s="2" t="s">
        <v>450</v>
      </c>
      <c r="E429" s="6" t="s">
        <v>9</v>
      </c>
      <c r="AD429" s="5">
        <f t="shared" si="38"/>
        <v>427</v>
      </c>
      <c r="AE429" s="97">
        <f t="shared" si="39"/>
        <v>42600</v>
      </c>
      <c r="AF429" s="2"/>
      <c r="AG429" s="2"/>
      <c r="AH429" s="2"/>
      <c r="AI429" s="6"/>
      <c r="AL429" s="5">
        <f t="shared" si="40"/>
        <v>427</v>
      </c>
      <c r="AM429" s="97">
        <f t="shared" si="41"/>
        <v>47500</v>
      </c>
      <c r="AN429" s="2"/>
      <c r="AO429" s="2"/>
    </row>
    <row r="430" spans="1:41" ht="13.5">
      <c r="A430" s="5">
        <f t="shared" si="37"/>
        <v>428</v>
      </c>
      <c r="B430" s="111" t="s">
        <v>475</v>
      </c>
      <c r="C430" s="2" t="s">
        <v>449</v>
      </c>
      <c r="D430" s="2" t="s">
        <v>450</v>
      </c>
      <c r="E430" s="6" t="s">
        <v>9</v>
      </c>
      <c r="AD430" s="5">
        <f t="shared" si="38"/>
        <v>428</v>
      </c>
      <c r="AE430" s="97">
        <f t="shared" si="39"/>
        <v>42700</v>
      </c>
      <c r="AF430" s="2"/>
      <c r="AG430" s="2"/>
      <c r="AH430" s="2"/>
      <c r="AI430" s="6"/>
      <c r="AL430" s="5">
        <f t="shared" si="40"/>
        <v>428</v>
      </c>
      <c r="AM430" s="97">
        <f t="shared" si="41"/>
        <v>47600</v>
      </c>
      <c r="AN430" s="2"/>
      <c r="AO430" s="2"/>
    </row>
    <row r="431" spans="1:41" ht="13.5">
      <c r="A431" s="5">
        <f t="shared" si="37"/>
        <v>429</v>
      </c>
      <c r="B431" s="111" t="s">
        <v>476</v>
      </c>
      <c r="C431" s="2" t="s">
        <v>449</v>
      </c>
      <c r="D431" s="2" t="s">
        <v>450</v>
      </c>
      <c r="E431" s="6" t="s">
        <v>9</v>
      </c>
      <c r="AD431" s="5">
        <f t="shared" si="38"/>
        <v>429</v>
      </c>
      <c r="AE431" s="97">
        <f t="shared" si="39"/>
        <v>42800</v>
      </c>
      <c r="AF431" s="2"/>
      <c r="AG431" s="2"/>
      <c r="AH431" s="2"/>
      <c r="AI431" s="6"/>
      <c r="AL431" s="5">
        <f t="shared" si="40"/>
        <v>429</v>
      </c>
      <c r="AM431" s="97">
        <f t="shared" si="41"/>
        <v>47700</v>
      </c>
      <c r="AN431" s="2"/>
      <c r="AO431" s="2"/>
    </row>
    <row r="432" spans="1:41" ht="13.5">
      <c r="A432" s="5">
        <f t="shared" si="37"/>
        <v>430</v>
      </c>
      <c r="B432" s="111" t="s">
        <v>477</v>
      </c>
      <c r="C432" s="2" t="s">
        <v>449</v>
      </c>
      <c r="D432" s="2" t="s">
        <v>450</v>
      </c>
      <c r="E432" s="6" t="s">
        <v>9</v>
      </c>
      <c r="AD432" s="5">
        <f t="shared" si="38"/>
        <v>430</v>
      </c>
      <c r="AE432" s="97">
        <f t="shared" si="39"/>
        <v>42900</v>
      </c>
      <c r="AF432" s="2"/>
      <c r="AG432" s="2"/>
      <c r="AH432" s="2"/>
      <c r="AI432" s="6"/>
      <c r="AL432" s="5">
        <f t="shared" si="40"/>
        <v>430</v>
      </c>
      <c r="AM432" s="97">
        <f t="shared" si="41"/>
        <v>47800</v>
      </c>
      <c r="AN432" s="2"/>
      <c r="AO432" s="2"/>
    </row>
    <row r="433" spans="1:41" ht="13.5">
      <c r="A433" s="5">
        <f t="shared" si="37"/>
        <v>431</v>
      </c>
      <c r="B433" s="111" t="s">
        <v>478</v>
      </c>
      <c r="C433" s="2" t="s">
        <v>449</v>
      </c>
      <c r="D433" s="2" t="s">
        <v>450</v>
      </c>
      <c r="E433" s="6" t="s">
        <v>9</v>
      </c>
      <c r="AD433" s="5">
        <f t="shared" si="38"/>
        <v>431</v>
      </c>
      <c r="AE433" s="97">
        <f t="shared" si="39"/>
        <v>43000</v>
      </c>
      <c r="AF433" s="2"/>
      <c r="AG433" s="2"/>
      <c r="AH433" s="2"/>
      <c r="AI433" s="6"/>
      <c r="AL433" s="5">
        <f t="shared" si="40"/>
        <v>431</v>
      </c>
      <c r="AM433" s="97">
        <f t="shared" si="41"/>
        <v>47900</v>
      </c>
      <c r="AN433" s="2"/>
      <c r="AO433" s="2"/>
    </row>
    <row r="434" spans="1:41" ht="13.5">
      <c r="A434" s="5">
        <f t="shared" si="37"/>
        <v>432</v>
      </c>
      <c r="B434" s="111" t="s">
        <v>479</v>
      </c>
      <c r="C434" s="2" t="s">
        <v>449</v>
      </c>
      <c r="D434" s="2" t="s">
        <v>450</v>
      </c>
      <c r="E434" s="6" t="s">
        <v>9</v>
      </c>
      <c r="AD434" s="5">
        <f t="shared" si="38"/>
        <v>432</v>
      </c>
      <c r="AE434" s="97">
        <f t="shared" si="39"/>
        <v>43100</v>
      </c>
      <c r="AF434" s="2"/>
      <c r="AG434" s="2"/>
      <c r="AH434" s="2"/>
      <c r="AI434" s="6"/>
      <c r="AL434" s="5">
        <f t="shared" si="40"/>
        <v>432</v>
      </c>
      <c r="AM434" s="97">
        <f t="shared" si="41"/>
        <v>48000</v>
      </c>
      <c r="AN434" s="2"/>
      <c r="AO434" s="2"/>
    </row>
    <row r="435" spans="1:41" ht="13.5">
      <c r="A435" s="5">
        <f t="shared" si="37"/>
        <v>433</v>
      </c>
      <c r="B435" s="111" t="s">
        <v>480</v>
      </c>
      <c r="C435" s="2" t="s">
        <v>481</v>
      </c>
      <c r="D435" s="2" t="s">
        <v>482</v>
      </c>
      <c r="E435" s="6" t="s">
        <v>9</v>
      </c>
      <c r="AD435" s="5">
        <f t="shared" si="38"/>
        <v>433</v>
      </c>
      <c r="AE435" s="97">
        <f t="shared" si="39"/>
        <v>43200</v>
      </c>
      <c r="AF435" s="2"/>
      <c r="AG435" s="2"/>
      <c r="AH435" s="2"/>
      <c r="AI435" s="6"/>
      <c r="AL435" s="5">
        <f t="shared" si="40"/>
        <v>433</v>
      </c>
      <c r="AM435" s="97">
        <f t="shared" si="41"/>
        <v>48100</v>
      </c>
      <c r="AN435" s="2"/>
      <c r="AO435" s="2"/>
    </row>
    <row r="436" spans="1:41" ht="13.5">
      <c r="A436" s="5">
        <f t="shared" si="37"/>
        <v>434</v>
      </c>
      <c r="B436" s="111" t="s">
        <v>483</v>
      </c>
      <c r="C436" s="2" t="s">
        <v>481</v>
      </c>
      <c r="D436" s="2" t="s">
        <v>482</v>
      </c>
      <c r="E436" s="6" t="s">
        <v>9</v>
      </c>
      <c r="AD436" s="5">
        <f t="shared" si="38"/>
        <v>434</v>
      </c>
      <c r="AE436" s="97">
        <f t="shared" si="39"/>
        <v>43300</v>
      </c>
      <c r="AF436" s="2"/>
      <c r="AG436" s="2"/>
      <c r="AH436" s="2"/>
      <c r="AI436" s="6"/>
      <c r="AL436" s="5">
        <f t="shared" si="40"/>
        <v>434</v>
      </c>
      <c r="AM436" s="97">
        <f t="shared" si="41"/>
        <v>48200</v>
      </c>
      <c r="AN436" s="2"/>
      <c r="AO436" s="2"/>
    </row>
    <row r="437" spans="1:41" ht="13.5">
      <c r="A437" s="5">
        <f t="shared" si="37"/>
        <v>435</v>
      </c>
      <c r="B437" s="111" t="s">
        <v>484</v>
      </c>
      <c r="C437" s="2" t="s">
        <v>481</v>
      </c>
      <c r="D437" s="2" t="s">
        <v>482</v>
      </c>
      <c r="E437" s="6" t="s">
        <v>9</v>
      </c>
      <c r="AD437" s="5">
        <f t="shared" si="38"/>
        <v>435</v>
      </c>
      <c r="AE437" s="97">
        <f t="shared" si="39"/>
        <v>43400</v>
      </c>
      <c r="AF437" s="2"/>
      <c r="AG437" s="2"/>
      <c r="AH437" s="2"/>
      <c r="AI437" s="6"/>
      <c r="AL437" s="5">
        <f t="shared" si="40"/>
        <v>435</v>
      </c>
      <c r="AM437" s="97">
        <f t="shared" si="41"/>
        <v>48300</v>
      </c>
      <c r="AN437" s="2"/>
      <c r="AO437" s="2"/>
    </row>
    <row r="438" spans="1:41" ht="13.5">
      <c r="A438" s="5">
        <f t="shared" si="37"/>
        <v>436</v>
      </c>
      <c r="B438" s="111" t="s">
        <v>485</v>
      </c>
      <c r="C438" s="2" t="s">
        <v>481</v>
      </c>
      <c r="D438" s="2" t="s">
        <v>482</v>
      </c>
      <c r="E438" s="6" t="s">
        <v>9</v>
      </c>
      <c r="AD438" s="5">
        <f t="shared" si="38"/>
        <v>436</v>
      </c>
      <c r="AE438" s="97">
        <f t="shared" si="39"/>
        <v>43500</v>
      </c>
      <c r="AF438" s="2"/>
      <c r="AG438" s="2"/>
      <c r="AH438" s="2"/>
      <c r="AI438" s="6"/>
      <c r="AL438" s="5">
        <f t="shared" si="40"/>
        <v>436</v>
      </c>
      <c r="AM438" s="97">
        <f t="shared" si="41"/>
        <v>48400</v>
      </c>
      <c r="AN438" s="2"/>
      <c r="AO438" s="2"/>
    </row>
    <row r="439" spans="1:41" ht="13.5">
      <c r="A439" s="5">
        <f t="shared" si="37"/>
        <v>437</v>
      </c>
      <c r="B439" s="111" t="s">
        <v>486</v>
      </c>
      <c r="C439" s="2" t="s">
        <v>481</v>
      </c>
      <c r="D439" s="2" t="s">
        <v>482</v>
      </c>
      <c r="E439" s="6" t="s">
        <v>9</v>
      </c>
      <c r="AD439" s="5">
        <f t="shared" si="38"/>
        <v>437</v>
      </c>
      <c r="AE439" s="97">
        <f t="shared" si="39"/>
        <v>43600</v>
      </c>
      <c r="AF439" s="2"/>
      <c r="AG439" s="2"/>
      <c r="AH439" s="2"/>
      <c r="AI439" s="6"/>
      <c r="AL439" s="5">
        <f t="shared" si="40"/>
        <v>437</v>
      </c>
      <c r="AM439" s="97">
        <f t="shared" si="41"/>
        <v>48500</v>
      </c>
      <c r="AN439" s="2"/>
      <c r="AO439" s="2"/>
    </row>
    <row r="440" spans="1:41" ht="13.5">
      <c r="A440" s="5">
        <f t="shared" si="37"/>
        <v>438</v>
      </c>
      <c r="B440" s="111" t="s">
        <v>487</v>
      </c>
      <c r="C440" s="2" t="s">
        <v>481</v>
      </c>
      <c r="D440" s="2" t="s">
        <v>482</v>
      </c>
      <c r="E440" s="6" t="s">
        <v>9</v>
      </c>
      <c r="AD440" s="5">
        <f t="shared" si="38"/>
        <v>438</v>
      </c>
      <c r="AE440" s="97">
        <f t="shared" si="39"/>
        <v>43700</v>
      </c>
      <c r="AF440" s="2"/>
      <c r="AG440" s="2"/>
      <c r="AH440" s="2"/>
      <c r="AI440" s="6"/>
      <c r="AL440" s="5">
        <f t="shared" si="40"/>
        <v>438</v>
      </c>
      <c r="AM440" s="97">
        <f t="shared" si="41"/>
        <v>48600</v>
      </c>
      <c r="AN440" s="2"/>
      <c r="AO440" s="2"/>
    </row>
    <row r="441" spans="1:41" ht="13.5">
      <c r="A441" s="5">
        <f t="shared" si="37"/>
        <v>439</v>
      </c>
      <c r="B441" s="111" t="s">
        <v>488</v>
      </c>
      <c r="C441" s="2" t="s">
        <v>481</v>
      </c>
      <c r="D441" s="2" t="s">
        <v>482</v>
      </c>
      <c r="E441" s="6" t="s">
        <v>9</v>
      </c>
      <c r="AD441" s="5">
        <f t="shared" si="38"/>
        <v>439</v>
      </c>
      <c r="AE441" s="97">
        <f t="shared" si="39"/>
        <v>43800</v>
      </c>
      <c r="AF441" s="2"/>
      <c r="AG441" s="2"/>
      <c r="AH441" s="2"/>
      <c r="AI441" s="6"/>
      <c r="AL441" s="5">
        <f t="shared" si="40"/>
        <v>439</v>
      </c>
      <c r="AM441" s="97">
        <f t="shared" si="41"/>
        <v>48700</v>
      </c>
      <c r="AN441" s="2"/>
      <c r="AO441" s="2"/>
    </row>
    <row r="442" spans="1:41" ht="13.5">
      <c r="A442" s="5">
        <f t="shared" si="37"/>
        <v>440</v>
      </c>
      <c r="B442" s="111" t="s">
        <v>489</v>
      </c>
      <c r="C442" s="2" t="s">
        <v>481</v>
      </c>
      <c r="D442" s="2" t="s">
        <v>482</v>
      </c>
      <c r="E442" s="6" t="s">
        <v>9</v>
      </c>
      <c r="AD442" s="5">
        <f t="shared" si="38"/>
        <v>440</v>
      </c>
      <c r="AE442" s="97">
        <f t="shared" si="39"/>
        <v>43900</v>
      </c>
      <c r="AF442" s="2"/>
      <c r="AG442" s="2"/>
      <c r="AH442" s="2"/>
      <c r="AI442" s="6"/>
      <c r="AL442" s="5">
        <f t="shared" si="40"/>
        <v>440</v>
      </c>
      <c r="AM442" s="97">
        <f t="shared" si="41"/>
        <v>48800</v>
      </c>
      <c r="AN442" s="2"/>
      <c r="AO442" s="2"/>
    </row>
    <row r="443" spans="1:41" ht="13.5">
      <c r="A443" s="5">
        <f t="shared" si="37"/>
        <v>441</v>
      </c>
      <c r="B443" s="111" t="s">
        <v>490</v>
      </c>
      <c r="C443" s="2" t="s">
        <v>481</v>
      </c>
      <c r="D443" s="2" t="s">
        <v>482</v>
      </c>
      <c r="E443" s="6" t="s">
        <v>9</v>
      </c>
      <c r="AD443" s="5">
        <f t="shared" si="38"/>
        <v>441</v>
      </c>
      <c r="AE443" s="97">
        <f t="shared" si="39"/>
        <v>44000</v>
      </c>
      <c r="AF443" s="2"/>
      <c r="AG443" s="2"/>
      <c r="AH443" s="2"/>
      <c r="AI443" s="6"/>
      <c r="AL443" s="5">
        <f t="shared" si="40"/>
        <v>441</v>
      </c>
      <c r="AM443" s="97">
        <f t="shared" si="41"/>
        <v>48900</v>
      </c>
      <c r="AN443" s="2"/>
      <c r="AO443" s="2"/>
    </row>
    <row r="444" spans="1:41" ht="13.5">
      <c r="A444" s="5">
        <f t="shared" si="37"/>
        <v>442</v>
      </c>
      <c r="B444" s="111" t="s">
        <v>491</v>
      </c>
      <c r="C444" s="2" t="s">
        <v>481</v>
      </c>
      <c r="D444" s="2" t="s">
        <v>482</v>
      </c>
      <c r="E444" s="6" t="s">
        <v>9</v>
      </c>
      <c r="AD444" s="5">
        <f t="shared" si="38"/>
        <v>442</v>
      </c>
      <c r="AE444" s="97">
        <f t="shared" si="39"/>
        <v>44100</v>
      </c>
      <c r="AF444" s="2"/>
      <c r="AG444" s="2"/>
      <c r="AH444" s="2"/>
      <c r="AI444" s="6"/>
      <c r="AL444" s="5">
        <f t="shared" si="40"/>
        <v>442</v>
      </c>
      <c r="AM444" s="97">
        <f t="shared" si="41"/>
        <v>49000</v>
      </c>
      <c r="AN444" s="2"/>
      <c r="AO444" s="2"/>
    </row>
    <row r="445" spans="1:41" ht="13.5">
      <c r="A445" s="5">
        <f t="shared" si="37"/>
        <v>443</v>
      </c>
      <c r="B445" s="111" t="s">
        <v>492</v>
      </c>
      <c r="C445" s="2" t="s">
        <v>481</v>
      </c>
      <c r="D445" s="2" t="s">
        <v>482</v>
      </c>
      <c r="E445" s="6" t="s">
        <v>9</v>
      </c>
      <c r="AD445" s="5">
        <f t="shared" si="38"/>
        <v>443</v>
      </c>
      <c r="AE445" s="97">
        <f t="shared" si="39"/>
        <v>44200</v>
      </c>
      <c r="AF445" s="2"/>
      <c r="AG445" s="2"/>
      <c r="AH445" s="2"/>
      <c r="AI445" s="6"/>
      <c r="AL445" s="5">
        <f t="shared" si="40"/>
        <v>443</v>
      </c>
      <c r="AM445" s="97">
        <f t="shared" si="41"/>
        <v>49100</v>
      </c>
      <c r="AN445" s="2"/>
      <c r="AO445" s="2"/>
    </row>
    <row r="446" spans="1:41" ht="13.5">
      <c r="A446" s="5">
        <f t="shared" si="37"/>
        <v>444</v>
      </c>
      <c r="B446" s="111" t="s">
        <v>493</v>
      </c>
      <c r="C446" s="2" t="s">
        <v>481</v>
      </c>
      <c r="D446" s="2" t="s">
        <v>482</v>
      </c>
      <c r="E446" s="6" t="s">
        <v>9</v>
      </c>
      <c r="AD446" s="5">
        <f t="shared" si="38"/>
        <v>444</v>
      </c>
      <c r="AE446" s="97">
        <f t="shared" si="39"/>
        <v>44300</v>
      </c>
      <c r="AF446" s="2"/>
      <c r="AG446" s="2"/>
      <c r="AH446" s="2"/>
      <c r="AI446" s="6"/>
      <c r="AL446" s="5">
        <f t="shared" si="40"/>
        <v>444</v>
      </c>
      <c r="AM446" s="97">
        <f t="shared" si="41"/>
        <v>49200</v>
      </c>
      <c r="AN446" s="2"/>
      <c r="AO446" s="2"/>
    </row>
    <row r="447" spans="1:41" ht="13.5">
      <c r="A447" s="5">
        <f t="shared" si="37"/>
        <v>445</v>
      </c>
      <c r="B447" s="111" t="s">
        <v>494</v>
      </c>
      <c r="C447" s="2" t="s">
        <v>481</v>
      </c>
      <c r="D447" s="2" t="s">
        <v>482</v>
      </c>
      <c r="E447" s="6" t="s">
        <v>9</v>
      </c>
      <c r="AD447" s="5">
        <f t="shared" si="38"/>
        <v>445</v>
      </c>
      <c r="AE447" s="97">
        <f t="shared" si="39"/>
        <v>44400</v>
      </c>
      <c r="AF447" s="2"/>
      <c r="AG447" s="2"/>
      <c r="AH447" s="2"/>
      <c r="AI447" s="6"/>
      <c r="AL447" s="5">
        <f t="shared" si="40"/>
        <v>445</v>
      </c>
      <c r="AM447" s="97">
        <f t="shared" si="41"/>
        <v>49300</v>
      </c>
      <c r="AN447" s="2"/>
      <c r="AO447" s="2"/>
    </row>
    <row r="448" spans="1:41" ht="13.5">
      <c r="A448" s="5">
        <f t="shared" si="37"/>
        <v>446</v>
      </c>
      <c r="B448" s="111" t="s">
        <v>495</v>
      </c>
      <c r="C448" s="2" t="s">
        <v>481</v>
      </c>
      <c r="D448" s="2" t="s">
        <v>482</v>
      </c>
      <c r="E448" s="6" t="s">
        <v>9</v>
      </c>
      <c r="AD448" s="5">
        <f t="shared" si="38"/>
        <v>446</v>
      </c>
      <c r="AE448" s="97">
        <f t="shared" si="39"/>
        <v>44500</v>
      </c>
      <c r="AF448" s="2"/>
      <c r="AG448" s="2"/>
      <c r="AH448" s="2"/>
      <c r="AI448" s="6"/>
      <c r="AL448" s="5">
        <f t="shared" si="40"/>
        <v>446</v>
      </c>
      <c r="AM448" s="97">
        <f t="shared" si="41"/>
        <v>49400</v>
      </c>
      <c r="AN448" s="2"/>
      <c r="AO448" s="2"/>
    </row>
    <row r="449" spans="1:41" ht="13.5">
      <c r="A449" s="5">
        <f t="shared" si="37"/>
        <v>447</v>
      </c>
      <c r="B449" s="111" t="s">
        <v>496</v>
      </c>
      <c r="C449" s="2" t="s">
        <v>481</v>
      </c>
      <c r="D449" s="2" t="s">
        <v>482</v>
      </c>
      <c r="E449" s="6" t="s">
        <v>9</v>
      </c>
      <c r="AD449" s="5">
        <f t="shared" si="38"/>
        <v>447</v>
      </c>
      <c r="AE449" s="97">
        <f t="shared" si="39"/>
        <v>44600</v>
      </c>
      <c r="AF449" s="2"/>
      <c r="AG449" s="2"/>
      <c r="AH449" s="2"/>
      <c r="AI449" s="6"/>
      <c r="AL449" s="5">
        <f t="shared" si="40"/>
        <v>447</v>
      </c>
      <c r="AM449" s="97">
        <f t="shared" si="41"/>
        <v>49500</v>
      </c>
      <c r="AN449" s="2"/>
      <c r="AO449" s="2"/>
    </row>
    <row r="450" spans="1:41" ht="13.5">
      <c r="A450" s="5">
        <f t="shared" si="37"/>
        <v>448</v>
      </c>
      <c r="B450" s="111" t="s">
        <v>497</v>
      </c>
      <c r="C450" s="2" t="s">
        <v>481</v>
      </c>
      <c r="D450" s="2" t="s">
        <v>482</v>
      </c>
      <c r="E450" s="6" t="s">
        <v>9</v>
      </c>
      <c r="AD450" s="5">
        <f t="shared" si="38"/>
        <v>448</v>
      </c>
      <c r="AE450" s="97">
        <f t="shared" si="39"/>
        <v>44700</v>
      </c>
      <c r="AF450" s="2"/>
      <c r="AG450" s="2"/>
      <c r="AH450" s="2"/>
      <c r="AI450" s="6"/>
      <c r="AL450" s="5">
        <f t="shared" si="40"/>
        <v>448</v>
      </c>
      <c r="AM450" s="97">
        <f t="shared" si="41"/>
        <v>49600</v>
      </c>
      <c r="AN450" s="2"/>
      <c r="AO450" s="2"/>
    </row>
    <row r="451" spans="1:41" ht="13.5">
      <c r="A451" s="5">
        <f t="shared" si="37"/>
        <v>449</v>
      </c>
      <c r="B451" s="111" t="s">
        <v>498</v>
      </c>
      <c r="C451" s="2" t="s">
        <v>481</v>
      </c>
      <c r="D451" s="2" t="s">
        <v>482</v>
      </c>
      <c r="E451" s="6" t="s">
        <v>9</v>
      </c>
      <c r="AD451" s="5">
        <f t="shared" si="38"/>
        <v>449</v>
      </c>
      <c r="AE451" s="97">
        <f t="shared" si="39"/>
        <v>44800</v>
      </c>
      <c r="AF451" s="2"/>
      <c r="AG451" s="2"/>
      <c r="AH451" s="2"/>
      <c r="AI451" s="6"/>
      <c r="AL451" s="5">
        <f t="shared" si="40"/>
        <v>449</v>
      </c>
      <c r="AM451" s="97">
        <f t="shared" si="41"/>
        <v>49700</v>
      </c>
      <c r="AN451" s="2"/>
      <c r="AO451" s="2"/>
    </row>
    <row r="452" spans="1:41" ht="13.5">
      <c r="A452" s="5">
        <f aca="true" t="shared" si="42" ref="A452:A515">A451+1</f>
        <v>450</v>
      </c>
      <c r="B452" s="111" t="s">
        <v>499</v>
      </c>
      <c r="C452" s="2" t="s">
        <v>481</v>
      </c>
      <c r="D452" s="2" t="s">
        <v>482</v>
      </c>
      <c r="E452" s="6" t="s">
        <v>9</v>
      </c>
      <c r="AD452" s="5">
        <f t="shared" si="38"/>
        <v>450</v>
      </c>
      <c r="AE452" s="97">
        <f t="shared" si="39"/>
        <v>44900</v>
      </c>
      <c r="AF452" s="2"/>
      <c r="AG452" s="2"/>
      <c r="AH452" s="2"/>
      <c r="AI452" s="6"/>
      <c r="AL452" s="5">
        <f t="shared" si="40"/>
        <v>450</v>
      </c>
      <c r="AM452" s="97">
        <f t="shared" si="41"/>
        <v>49800</v>
      </c>
      <c r="AN452" s="2"/>
      <c r="AO452" s="2"/>
    </row>
    <row r="453" spans="1:41" ht="13.5">
      <c r="A453" s="5">
        <f t="shared" si="42"/>
        <v>451</v>
      </c>
      <c r="B453" s="111" t="s">
        <v>500</v>
      </c>
      <c r="C453" s="2" t="s">
        <v>481</v>
      </c>
      <c r="D453" s="2" t="s">
        <v>482</v>
      </c>
      <c r="E453" s="6" t="s">
        <v>9</v>
      </c>
      <c r="AD453" s="5">
        <f aca="true" t="shared" si="43" ref="AD453:AD501">AD452+1</f>
        <v>451</v>
      </c>
      <c r="AE453" s="97">
        <f aca="true" t="shared" si="44" ref="AE453:AE516">AE452+100</f>
        <v>45000</v>
      </c>
      <c r="AF453" s="2"/>
      <c r="AG453" s="2"/>
      <c r="AH453" s="2"/>
      <c r="AI453" s="6"/>
      <c r="AL453" s="5">
        <f aca="true" t="shared" si="45" ref="AL453:AL501">AL452+1</f>
        <v>451</v>
      </c>
      <c r="AM453" s="97">
        <f t="shared" si="41"/>
        <v>49900</v>
      </c>
      <c r="AN453" s="2"/>
      <c r="AO453" s="2"/>
    </row>
    <row r="454" spans="1:41" ht="13.5">
      <c r="A454" s="5">
        <f t="shared" si="42"/>
        <v>452</v>
      </c>
      <c r="B454" s="111" t="s">
        <v>501</v>
      </c>
      <c r="C454" s="2" t="s">
        <v>481</v>
      </c>
      <c r="D454" s="2" t="s">
        <v>482</v>
      </c>
      <c r="E454" s="6" t="s">
        <v>9</v>
      </c>
      <c r="AD454" s="5">
        <f t="shared" si="43"/>
        <v>452</v>
      </c>
      <c r="AE454" s="97">
        <f t="shared" si="44"/>
        <v>45100</v>
      </c>
      <c r="AF454" s="2"/>
      <c r="AG454" s="2"/>
      <c r="AH454" s="2"/>
      <c r="AI454" s="6"/>
      <c r="AL454" s="5">
        <f t="shared" si="45"/>
        <v>452</v>
      </c>
      <c r="AM454" s="97">
        <f aca="true" t="shared" si="46" ref="AM454:AM517">IF(AM453="","",IF(99999-$AG$2&lt;AM453,"",AM453+100))</f>
        <v>50000</v>
      </c>
      <c r="AN454" s="2"/>
      <c r="AO454" s="2"/>
    </row>
    <row r="455" spans="1:41" ht="13.5">
      <c r="A455" s="5">
        <f t="shared" si="42"/>
        <v>453</v>
      </c>
      <c r="B455" s="111" t="s">
        <v>502</v>
      </c>
      <c r="C455" s="2" t="s">
        <v>503</v>
      </c>
      <c r="D455" s="2" t="s">
        <v>504</v>
      </c>
      <c r="E455" s="6" t="s">
        <v>9</v>
      </c>
      <c r="AD455" s="5">
        <f t="shared" si="43"/>
        <v>453</v>
      </c>
      <c r="AE455" s="97">
        <f t="shared" si="44"/>
        <v>45200</v>
      </c>
      <c r="AF455" s="2"/>
      <c r="AG455" s="2"/>
      <c r="AH455" s="2"/>
      <c r="AI455" s="6"/>
      <c r="AL455" s="5">
        <f t="shared" si="45"/>
        <v>453</v>
      </c>
      <c r="AM455" s="97">
        <f t="shared" si="46"/>
        <v>50100</v>
      </c>
      <c r="AN455" s="2"/>
      <c r="AO455" s="2"/>
    </row>
    <row r="456" spans="1:41" ht="13.5">
      <c r="A456" s="5">
        <f t="shared" si="42"/>
        <v>454</v>
      </c>
      <c r="B456" s="111" t="s">
        <v>505</v>
      </c>
      <c r="C456" s="2" t="s">
        <v>503</v>
      </c>
      <c r="D456" s="2" t="s">
        <v>504</v>
      </c>
      <c r="E456" s="6" t="s">
        <v>9</v>
      </c>
      <c r="AD456" s="5">
        <f t="shared" si="43"/>
        <v>454</v>
      </c>
      <c r="AE456" s="97">
        <f t="shared" si="44"/>
        <v>45300</v>
      </c>
      <c r="AF456" s="2"/>
      <c r="AG456" s="2"/>
      <c r="AH456" s="2"/>
      <c r="AI456" s="6"/>
      <c r="AL456" s="5">
        <f t="shared" si="45"/>
        <v>454</v>
      </c>
      <c r="AM456" s="97">
        <f t="shared" si="46"/>
        <v>50200</v>
      </c>
      <c r="AN456" s="2"/>
      <c r="AO456" s="2"/>
    </row>
    <row r="457" spans="1:41" ht="13.5">
      <c r="A457" s="5">
        <f t="shared" si="42"/>
        <v>455</v>
      </c>
      <c r="B457" s="111" t="s">
        <v>506</v>
      </c>
      <c r="C457" s="2" t="s">
        <v>503</v>
      </c>
      <c r="D457" s="2" t="s">
        <v>504</v>
      </c>
      <c r="E457" s="6" t="s">
        <v>6</v>
      </c>
      <c r="AD457" s="5">
        <f t="shared" si="43"/>
        <v>455</v>
      </c>
      <c r="AE457" s="97">
        <f t="shared" si="44"/>
        <v>45400</v>
      </c>
      <c r="AF457" s="2"/>
      <c r="AG457" s="2"/>
      <c r="AH457" s="2"/>
      <c r="AI457" s="6"/>
      <c r="AL457" s="5">
        <f t="shared" si="45"/>
        <v>455</v>
      </c>
      <c r="AM457" s="97">
        <f t="shared" si="46"/>
        <v>50300</v>
      </c>
      <c r="AN457" s="2"/>
      <c r="AO457" s="2"/>
    </row>
    <row r="458" spans="1:41" ht="13.5">
      <c r="A458" s="5">
        <f t="shared" si="42"/>
        <v>456</v>
      </c>
      <c r="B458" s="111" t="s">
        <v>507</v>
      </c>
      <c r="C458" s="2" t="s">
        <v>503</v>
      </c>
      <c r="D458" s="2" t="s">
        <v>504</v>
      </c>
      <c r="E458" s="6" t="s">
        <v>9</v>
      </c>
      <c r="AD458" s="5">
        <f t="shared" si="43"/>
        <v>456</v>
      </c>
      <c r="AE458" s="97">
        <f t="shared" si="44"/>
        <v>45500</v>
      </c>
      <c r="AF458" s="2"/>
      <c r="AG458" s="2"/>
      <c r="AH458" s="2"/>
      <c r="AI458" s="6"/>
      <c r="AL458" s="5">
        <f t="shared" si="45"/>
        <v>456</v>
      </c>
      <c r="AM458" s="97">
        <f t="shared" si="46"/>
        <v>50400</v>
      </c>
      <c r="AN458" s="2"/>
      <c r="AO458" s="2"/>
    </row>
    <row r="459" spans="1:41" ht="13.5">
      <c r="A459" s="5">
        <f t="shared" si="42"/>
        <v>457</v>
      </c>
      <c r="B459" s="111" t="s">
        <v>508</v>
      </c>
      <c r="C459" s="2" t="s">
        <v>503</v>
      </c>
      <c r="D459" s="2" t="s">
        <v>504</v>
      </c>
      <c r="E459" s="6" t="s">
        <v>9</v>
      </c>
      <c r="AD459" s="5">
        <f t="shared" si="43"/>
        <v>457</v>
      </c>
      <c r="AE459" s="97">
        <f t="shared" si="44"/>
        <v>45600</v>
      </c>
      <c r="AF459" s="2"/>
      <c r="AG459" s="2"/>
      <c r="AH459" s="2"/>
      <c r="AI459" s="6"/>
      <c r="AL459" s="5">
        <f t="shared" si="45"/>
        <v>457</v>
      </c>
      <c r="AM459" s="97">
        <f t="shared" si="46"/>
        <v>50500</v>
      </c>
      <c r="AN459" s="2"/>
      <c r="AO459" s="2"/>
    </row>
    <row r="460" spans="1:41" ht="13.5">
      <c r="A460" s="5">
        <f t="shared" si="42"/>
        <v>458</v>
      </c>
      <c r="B460" s="111" t="s">
        <v>509</v>
      </c>
      <c r="C460" s="2" t="s">
        <v>503</v>
      </c>
      <c r="D460" s="2" t="s">
        <v>504</v>
      </c>
      <c r="E460" s="6" t="s">
        <v>9</v>
      </c>
      <c r="AD460" s="5">
        <f t="shared" si="43"/>
        <v>458</v>
      </c>
      <c r="AE460" s="97">
        <f t="shared" si="44"/>
        <v>45700</v>
      </c>
      <c r="AF460" s="2"/>
      <c r="AG460" s="2"/>
      <c r="AH460" s="2"/>
      <c r="AI460" s="6"/>
      <c r="AL460" s="5">
        <f t="shared" si="45"/>
        <v>458</v>
      </c>
      <c r="AM460" s="97">
        <f t="shared" si="46"/>
        <v>50600</v>
      </c>
      <c r="AN460" s="2"/>
      <c r="AO460" s="2"/>
    </row>
    <row r="461" spans="1:41" ht="13.5">
      <c r="A461" s="5">
        <f t="shared" si="42"/>
        <v>459</v>
      </c>
      <c r="B461" s="111" t="s">
        <v>510</v>
      </c>
      <c r="C461" s="2" t="s">
        <v>503</v>
      </c>
      <c r="D461" s="2" t="s">
        <v>504</v>
      </c>
      <c r="E461" s="6" t="s">
        <v>9</v>
      </c>
      <c r="AD461" s="5">
        <f t="shared" si="43"/>
        <v>459</v>
      </c>
      <c r="AE461" s="97">
        <f t="shared" si="44"/>
        <v>45800</v>
      </c>
      <c r="AF461" s="2"/>
      <c r="AG461" s="2"/>
      <c r="AH461" s="2"/>
      <c r="AI461" s="6"/>
      <c r="AL461" s="5">
        <f t="shared" si="45"/>
        <v>459</v>
      </c>
      <c r="AM461" s="97">
        <f t="shared" si="46"/>
        <v>50700</v>
      </c>
      <c r="AN461" s="2"/>
      <c r="AO461" s="2"/>
    </row>
    <row r="462" spans="1:41" ht="13.5">
      <c r="A462" s="5">
        <f t="shared" si="42"/>
        <v>460</v>
      </c>
      <c r="B462" s="111" t="s">
        <v>511</v>
      </c>
      <c r="C462" s="2" t="s">
        <v>503</v>
      </c>
      <c r="D462" s="2" t="s">
        <v>504</v>
      </c>
      <c r="E462" s="6" t="s">
        <v>9</v>
      </c>
      <c r="AD462" s="5">
        <f t="shared" si="43"/>
        <v>460</v>
      </c>
      <c r="AE462" s="97">
        <f t="shared" si="44"/>
        <v>45900</v>
      </c>
      <c r="AF462" s="2"/>
      <c r="AG462" s="2"/>
      <c r="AH462" s="2"/>
      <c r="AI462" s="6"/>
      <c r="AL462" s="5">
        <f t="shared" si="45"/>
        <v>460</v>
      </c>
      <c r="AM462" s="97">
        <f t="shared" si="46"/>
        <v>50800</v>
      </c>
      <c r="AN462" s="2"/>
      <c r="AO462" s="2"/>
    </row>
    <row r="463" spans="1:41" ht="13.5">
      <c r="A463" s="5">
        <f t="shared" si="42"/>
        <v>461</v>
      </c>
      <c r="B463" s="111" t="s">
        <v>512</v>
      </c>
      <c r="C463" s="2" t="s">
        <v>503</v>
      </c>
      <c r="D463" s="2" t="s">
        <v>504</v>
      </c>
      <c r="E463" s="6" t="s">
        <v>9</v>
      </c>
      <c r="AD463" s="5">
        <f t="shared" si="43"/>
        <v>461</v>
      </c>
      <c r="AE463" s="97">
        <f t="shared" si="44"/>
        <v>46000</v>
      </c>
      <c r="AF463" s="2"/>
      <c r="AG463" s="2"/>
      <c r="AH463" s="2"/>
      <c r="AI463" s="6"/>
      <c r="AL463" s="5">
        <f t="shared" si="45"/>
        <v>461</v>
      </c>
      <c r="AM463" s="97">
        <f t="shared" si="46"/>
        <v>50900</v>
      </c>
      <c r="AN463" s="2"/>
      <c r="AO463" s="2"/>
    </row>
    <row r="464" spans="1:41" ht="13.5">
      <c r="A464" s="5">
        <f t="shared" si="42"/>
        <v>462</v>
      </c>
      <c r="B464" s="111" t="s">
        <v>513</v>
      </c>
      <c r="C464" s="2" t="s">
        <v>503</v>
      </c>
      <c r="D464" s="2" t="s">
        <v>504</v>
      </c>
      <c r="E464" s="6" t="s">
        <v>9</v>
      </c>
      <c r="AD464" s="5">
        <f t="shared" si="43"/>
        <v>462</v>
      </c>
      <c r="AE464" s="97">
        <f t="shared" si="44"/>
        <v>46100</v>
      </c>
      <c r="AF464" s="2"/>
      <c r="AG464" s="2"/>
      <c r="AH464" s="2"/>
      <c r="AI464" s="6"/>
      <c r="AL464" s="5">
        <f t="shared" si="45"/>
        <v>462</v>
      </c>
      <c r="AM464" s="97">
        <f t="shared" si="46"/>
        <v>51000</v>
      </c>
      <c r="AN464" s="2"/>
      <c r="AO464" s="2"/>
    </row>
    <row r="465" spans="1:41" ht="13.5">
      <c r="A465" s="5">
        <f t="shared" si="42"/>
        <v>463</v>
      </c>
      <c r="B465" s="111" t="s">
        <v>514</v>
      </c>
      <c r="C465" s="2" t="s">
        <v>503</v>
      </c>
      <c r="D465" s="2" t="s">
        <v>504</v>
      </c>
      <c r="E465" s="6" t="s">
        <v>9</v>
      </c>
      <c r="AD465" s="5">
        <f t="shared" si="43"/>
        <v>463</v>
      </c>
      <c r="AE465" s="97">
        <f t="shared" si="44"/>
        <v>46200</v>
      </c>
      <c r="AF465" s="2"/>
      <c r="AG465" s="2"/>
      <c r="AH465" s="2"/>
      <c r="AI465" s="6"/>
      <c r="AL465" s="5">
        <f t="shared" si="45"/>
        <v>463</v>
      </c>
      <c r="AM465" s="97">
        <f t="shared" si="46"/>
        <v>51100</v>
      </c>
      <c r="AN465" s="2"/>
      <c r="AO465" s="2"/>
    </row>
    <row r="466" spans="1:41" ht="13.5">
      <c r="A466" s="5">
        <f t="shared" si="42"/>
        <v>464</v>
      </c>
      <c r="B466" s="111" t="s">
        <v>515</v>
      </c>
      <c r="C466" s="2" t="s">
        <v>503</v>
      </c>
      <c r="D466" s="2" t="s">
        <v>504</v>
      </c>
      <c r="E466" s="6" t="s">
        <v>9</v>
      </c>
      <c r="AD466" s="5">
        <f t="shared" si="43"/>
        <v>464</v>
      </c>
      <c r="AE466" s="97">
        <f t="shared" si="44"/>
        <v>46300</v>
      </c>
      <c r="AF466" s="2"/>
      <c r="AG466" s="2"/>
      <c r="AH466" s="2"/>
      <c r="AI466" s="6"/>
      <c r="AL466" s="5">
        <f t="shared" si="45"/>
        <v>464</v>
      </c>
      <c r="AM466" s="97">
        <f t="shared" si="46"/>
        <v>51200</v>
      </c>
      <c r="AN466" s="2"/>
      <c r="AO466" s="2"/>
    </row>
    <row r="467" spans="1:41" ht="13.5">
      <c r="A467" s="5">
        <f t="shared" si="42"/>
        <v>465</v>
      </c>
      <c r="B467" s="111" t="s">
        <v>516</v>
      </c>
      <c r="C467" s="2" t="s">
        <v>503</v>
      </c>
      <c r="D467" s="2" t="s">
        <v>504</v>
      </c>
      <c r="E467" s="6" t="s">
        <v>9</v>
      </c>
      <c r="AD467" s="5">
        <f t="shared" si="43"/>
        <v>465</v>
      </c>
      <c r="AE467" s="97">
        <f t="shared" si="44"/>
        <v>46400</v>
      </c>
      <c r="AF467" s="2"/>
      <c r="AG467" s="2"/>
      <c r="AH467" s="2"/>
      <c r="AI467" s="6"/>
      <c r="AL467" s="5">
        <f t="shared" si="45"/>
        <v>465</v>
      </c>
      <c r="AM467" s="97">
        <f t="shared" si="46"/>
        <v>51300</v>
      </c>
      <c r="AN467" s="2"/>
      <c r="AO467" s="2"/>
    </row>
    <row r="468" spans="1:41" ht="13.5">
      <c r="A468" s="5">
        <f t="shared" si="42"/>
        <v>466</v>
      </c>
      <c r="B468" s="111" t="s">
        <v>517</v>
      </c>
      <c r="C468" s="2" t="s">
        <v>503</v>
      </c>
      <c r="D468" s="2" t="s">
        <v>504</v>
      </c>
      <c r="E468" s="6" t="s">
        <v>9</v>
      </c>
      <c r="AD468" s="5">
        <f t="shared" si="43"/>
        <v>466</v>
      </c>
      <c r="AE468" s="97">
        <f t="shared" si="44"/>
        <v>46500</v>
      </c>
      <c r="AF468" s="2"/>
      <c r="AG468" s="2"/>
      <c r="AH468" s="2"/>
      <c r="AI468" s="6"/>
      <c r="AL468" s="5">
        <f t="shared" si="45"/>
        <v>466</v>
      </c>
      <c r="AM468" s="97">
        <f t="shared" si="46"/>
        <v>51400</v>
      </c>
      <c r="AN468" s="2"/>
      <c r="AO468" s="2"/>
    </row>
    <row r="469" spans="1:41" ht="13.5">
      <c r="A469" s="5">
        <f t="shared" si="42"/>
        <v>467</v>
      </c>
      <c r="B469" s="111" t="s">
        <v>518</v>
      </c>
      <c r="C469" s="2" t="s">
        <v>503</v>
      </c>
      <c r="D469" s="2" t="s">
        <v>504</v>
      </c>
      <c r="E469" s="6" t="s">
        <v>9</v>
      </c>
      <c r="AD469" s="5">
        <f t="shared" si="43"/>
        <v>467</v>
      </c>
      <c r="AE469" s="97">
        <f t="shared" si="44"/>
        <v>46600</v>
      </c>
      <c r="AF469" s="2"/>
      <c r="AG469" s="2"/>
      <c r="AH469" s="2"/>
      <c r="AI469" s="6"/>
      <c r="AL469" s="5">
        <f t="shared" si="45"/>
        <v>467</v>
      </c>
      <c r="AM469" s="97">
        <f t="shared" si="46"/>
        <v>51500</v>
      </c>
      <c r="AN469" s="2"/>
      <c r="AO469" s="2"/>
    </row>
    <row r="470" spans="1:41" ht="13.5">
      <c r="A470" s="5">
        <f t="shared" si="42"/>
        <v>468</v>
      </c>
      <c r="B470" s="111" t="s">
        <v>519</v>
      </c>
      <c r="C470" s="2" t="s">
        <v>503</v>
      </c>
      <c r="D470" s="2" t="s">
        <v>504</v>
      </c>
      <c r="E470" s="6" t="s">
        <v>9</v>
      </c>
      <c r="AD470" s="5">
        <f t="shared" si="43"/>
        <v>468</v>
      </c>
      <c r="AE470" s="97">
        <f t="shared" si="44"/>
        <v>46700</v>
      </c>
      <c r="AF470" s="2"/>
      <c r="AG470" s="2"/>
      <c r="AH470" s="2"/>
      <c r="AI470" s="6"/>
      <c r="AL470" s="5">
        <f t="shared" si="45"/>
        <v>468</v>
      </c>
      <c r="AM470" s="97">
        <f t="shared" si="46"/>
        <v>51600</v>
      </c>
      <c r="AN470" s="2"/>
      <c r="AO470" s="2"/>
    </row>
    <row r="471" spans="1:41" ht="13.5">
      <c r="A471" s="5">
        <f t="shared" si="42"/>
        <v>469</v>
      </c>
      <c r="B471" s="111" t="s">
        <v>520</v>
      </c>
      <c r="C471" s="2" t="s">
        <v>503</v>
      </c>
      <c r="D471" s="2" t="s">
        <v>504</v>
      </c>
      <c r="E471" s="6" t="s">
        <v>9</v>
      </c>
      <c r="AD471" s="5">
        <f t="shared" si="43"/>
        <v>469</v>
      </c>
      <c r="AE471" s="97">
        <f t="shared" si="44"/>
        <v>46800</v>
      </c>
      <c r="AF471" s="2"/>
      <c r="AG471" s="2"/>
      <c r="AH471" s="2"/>
      <c r="AI471" s="6"/>
      <c r="AL471" s="5">
        <f t="shared" si="45"/>
        <v>469</v>
      </c>
      <c r="AM471" s="97">
        <f t="shared" si="46"/>
        <v>51700</v>
      </c>
      <c r="AN471" s="2"/>
      <c r="AO471" s="2"/>
    </row>
    <row r="472" spans="1:41" ht="13.5">
      <c r="A472" s="5">
        <f t="shared" si="42"/>
        <v>470</v>
      </c>
      <c r="B472" s="111" t="s">
        <v>521</v>
      </c>
      <c r="C472" s="2" t="s">
        <v>503</v>
      </c>
      <c r="D472" s="2" t="s">
        <v>504</v>
      </c>
      <c r="E472" s="6" t="s">
        <v>9</v>
      </c>
      <c r="AD472" s="5">
        <f t="shared" si="43"/>
        <v>470</v>
      </c>
      <c r="AE472" s="97">
        <f t="shared" si="44"/>
        <v>46900</v>
      </c>
      <c r="AF472" s="2"/>
      <c r="AG472" s="2"/>
      <c r="AH472" s="2"/>
      <c r="AI472" s="6"/>
      <c r="AL472" s="5">
        <f t="shared" si="45"/>
        <v>470</v>
      </c>
      <c r="AM472" s="97">
        <f t="shared" si="46"/>
        <v>51800</v>
      </c>
      <c r="AN472" s="2"/>
      <c r="AO472" s="2"/>
    </row>
    <row r="473" spans="1:41" ht="13.5">
      <c r="A473" s="5">
        <f t="shared" si="42"/>
        <v>471</v>
      </c>
      <c r="B473" s="111" t="s">
        <v>522</v>
      </c>
      <c r="C473" s="2" t="s">
        <v>503</v>
      </c>
      <c r="D473" s="2" t="s">
        <v>504</v>
      </c>
      <c r="E473" s="6" t="s">
        <v>9</v>
      </c>
      <c r="AD473" s="5">
        <f t="shared" si="43"/>
        <v>471</v>
      </c>
      <c r="AE473" s="97">
        <f t="shared" si="44"/>
        <v>47000</v>
      </c>
      <c r="AF473" s="2"/>
      <c r="AG473" s="2"/>
      <c r="AH473" s="2"/>
      <c r="AI473" s="6"/>
      <c r="AL473" s="5">
        <f t="shared" si="45"/>
        <v>471</v>
      </c>
      <c r="AM473" s="97">
        <f t="shared" si="46"/>
        <v>51900</v>
      </c>
      <c r="AN473" s="2"/>
      <c r="AO473" s="2"/>
    </row>
    <row r="474" spans="1:41" ht="13.5">
      <c r="A474" s="5">
        <f t="shared" si="42"/>
        <v>472</v>
      </c>
      <c r="B474" s="111" t="s">
        <v>523</v>
      </c>
      <c r="C474" s="2" t="s">
        <v>503</v>
      </c>
      <c r="D474" s="2" t="s">
        <v>504</v>
      </c>
      <c r="E474" s="6" t="s">
        <v>9</v>
      </c>
      <c r="AD474" s="5">
        <f t="shared" si="43"/>
        <v>472</v>
      </c>
      <c r="AE474" s="97">
        <f t="shared" si="44"/>
        <v>47100</v>
      </c>
      <c r="AF474" s="2"/>
      <c r="AG474" s="2"/>
      <c r="AH474" s="2"/>
      <c r="AI474" s="6"/>
      <c r="AL474" s="5">
        <f t="shared" si="45"/>
        <v>472</v>
      </c>
      <c r="AM474" s="97">
        <f t="shared" si="46"/>
        <v>52000</v>
      </c>
      <c r="AN474" s="2"/>
      <c r="AO474" s="2"/>
    </row>
    <row r="475" spans="1:41" ht="13.5">
      <c r="A475" s="5">
        <f t="shared" si="42"/>
        <v>473</v>
      </c>
      <c r="B475" s="111" t="s">
        <v>524</v>
      </c>
      <c r="C475" s="2" t="s">
        <v>525</v>
      </c>
      <c r="D475" s="2" t="s">
        <v>526</v>
      </c>
      <c r="E475" s="6" t="s">
        <v>9</v>
      </c>
      <c r="AD475" s="5">
        <f t="shared" si="43"/>
        <v>473</v>
      </c>
      <c r="AE475" s="97">
        <f t="shared" si="44"/>
        <v>47200</v>
      </c>
      <c r="AF475" s="2"/>
      <c r="AG475" s="2"/>
      <c r="AH475" s="2"/>
      <c r="AI475" s="6"/>
      <c r="AL475" s="5">
        <f t="shared" si="45"/>
        <v>473</v>
      </c>
      <c r="AM475" s="97">
        <f t="shared" si="46"/>
        <v>52100</v>
      </c>
      <c r="AN475" s="2"/>
      <c r="AO475" s="2"/>
    </row>
    <row r="476" spans="1:41" ht="13.5">
      <c r="A476" s="5">
        <f t="shared" si="42"/>
        <v>474</v>
      </c>
      <c r="B476" s="111" t="s">
        <v>527</v>
      </c>
      <c r="C476" s="2" t="s">
        <v>525</v>
      </c>
      <c r="D476" s="2" t="s">
        <v>526</v>
      </c>
      <c r="E476" s="6" t="s">
        <v>9</v>
      </c>
      <c r="AD476" s="5">
        <f t="shared" si="43"/>
        <v>474</v>
      </c>
      <c r="AE476" s="97">
        <f t="shared" si="44"/>
        <v>47300</v>
      </c>
      <c r="AF476" s="2"/>
      <c r="AG476" s="2"/>
      <c r="AH476" s="2"/>
      <c r="AI476" s="6"/>
      <c r="AL476" s="5">
        <f t="shared" si="45"/>
        <v>474</v>
      </c>
      <c r="AM476" s="97">
        <f t="shared" si="46"/>
        <v>52200</v>
      </c>
      <c r="AN476" s="2"/>
      <c r="AO476" s="2"/>
    </row>
    <row r="477" spans="1:41" ht="13.5">
      <c r="A477" s="5">
        <f t="shared" si="42"/>
        <v>475</v>
      </c>
      <c r="B477" s="111" t="s">
        <v>528</v>
      </c>
      <c r="C477" s="2" t="s">
        <v>525</v>
      </c>
      <c r="D477" s="2" t="s">
        <v>526</v>
      </c>
      <c r="E477" s="6" t="s">
        <v>9</v>
      </c>
      <c r="AD477" s="5">
        <f t="shared" si="43"/>
        <v>475</v>
      </c>
      <c r="AE477" s="97">
        <f t="shared" si="44"/>
        <v>47400</v>
      </c>
      <c r="AF477" s="2"/>
      <c r="AG477" s="2"/>
      <c r="AH477" s="2"/>
      <c r="AI477" s="6"/>
      <c r="AL477" s="5">
        <f t="shared" si="45"/>
        <v>475</v>
      </c>
      <c r="AM477" s="97">
        <f t="shared" si="46"/>
        <v>52300</v>
      </c>
      <c r="AN477" s="2"/>
      <c r="AO477" s="2"/>
    </row>
    <row r="478" spans="1:41" ht="13.5">
      <c r="A478" s="5">
        <f t="shared" si="42"/>
        <v>476</v>
      </c>
      <c r="B478" s="111" t="s">
        <v>529</v>
      </c>
      <c r="C478" s="2" t="s">
        <v>525</v>
      </c>
      <c r="D478" s="2" t="s">
        <v>526</v>
      </c>
      <c r="E478" s="6" t="s">
        <v>9</v>
      </c>
      <c r="AD478" s="5">
        <f t="shared" si="43"/>
        <v>476</v>
      </c>
      <c r="AE478" s="97">
        <f t="shared" si="44"/>
        <v>47500</v>
      </c>
      <c r="AF478" s="2"/>
      <c r="AG478" s="2"/>
      <c r="AH478" s="2"/>
      <c r="AI478" s="6"/>
      <c r="AL478" s="5">
        <f t="shared" si="45"/>
        <v>476</v>
      </c>
      <c r="AM478" s="97">
        <f t="shared" si="46"/>
        <v>52400</v>
      </c>
      <c r="AN478" s="2"/>
      <c r="AO478" s="2"/>
    </row>
    <row r="479" spans="1:41" ht="13.5">
      <c r="A479" s="5">
        <f t="shared" si="42"/>
        <v>477</v>
      </c>
      <c r="B479" s="111" t="s">
        <v>530</v>
      </c>
      <c r="C479" s="2" t="s">
        <v>525</v>
      </c>
      <c r="D479" s="2" t="s">
        <v>526</v>
      </c>
      <c r="E479" s="6" t="s">
        <v>9</v>
      </c>
      <c r="AD479" s="5">
        <f t="shared" si="43"/>
        <v>477</v>
      </c>
      <c r="AE479" s="97">
        <f t="shared" si="44"/>
        <v>47600</v>
      </c>
      <c r="AF479" s="2"/>
      <c r="AG479" s="2"/>
      <c r="AH479" s="2"/>
      <c r="AI479" s="6"/>
      <c r="AL479" s="5">
        <f t="shared" si="45"/>
        <v>477</v>
      </c>
      <c r="AM479" s="97">
        <f t="shared" si="46"/>
        <v>52500</v>
      </c>
      <c r="AN479" s="2"/>
      <c r="AO479" s="2"/>
    </row>
    <row r="480" spans="1:41" ht="13.5">
      <c r="A480" s="5">
        <f t="shared" si="42"/>
        <v>478</v>
      </c>
      <c r="B480" s="111" t="s">
        <v>531</v>
      </c>
      <c r="C480" s="2" t="s">
        <v>525</v>
      </c>
      <c r="D480" s="2" t="s">
        <v>526</v>
      </c>
      <c r="E480" s="6" t="s">
        <v>9</v>
      </c>
      <c r="AD480" s="5">
        <f t="shared" si="43"/>
        <v>478</v>
      </c>
      <c r="AE480" s="97">
        <f t="shared" si="44"/>
        <v>47700</v>
      </c>
      <c r="AF480" s="2"/>
      <c r="AG480" s="2"/>
      <c r="AH480" s="2"/>
      <c r="AI480" s="6"/>
      <c r="AL480" s="5">
        <f t="shared" si="45"/>
        <v>478</v>
      </c>
      <c r="AM480" s="97">
        <f t="shared" si="46"/>
        <v>52600</v>
      </c>
      <c r="AN480" s="2"/>
      <c r="AO480" s="2"/>
    </row>
    <row r="481" spans="1:41" ht="13.5">
      <c r="A481" s="5">
        <f t="shared" si="42"/>
        <v>479</v>
      </c>
      <c r="B481" s="111" t="s">
        <v>532</v>
      </c>
      <c r="C481" s="2" t="s">
        <v>525</v>
      </c>
      <c r="D481" s="2" t="s">
        <v>526</v>
      </c>
      <c r="E481" s="6" t="s">
        <v>9</v>
      </c>
      <c r="AD481" s="5">
        <f t="shared" si="43"/>
        <v>479</v>
      </c>
      <c r="AE481" s="97">
        <f t="shared" si="44"/>
        <v>47800</v>
      </c>
      <c r="AF481" s="2"/>
      <c r="AG481" s="2"/>
      <c r="AH481" s="2"/>
      <c r="AI481" s="6"/>
      <c r="AL481" s="5">
        <f t="shared" si="45"/>
        <v>479</v>
      </c>
      <c r="AM481" s="97">
        <f t="shared" si="46"/>
        <v>52700</v>
      </c>
      <c r="AN481" s="2"/>
      <c r="AO481" s="2"/>
    </row>
    <row r="482" spans="1:41" ht="13.5">
      <c r="A482" s="5">
        <f t="shared" si="42"/>
        <v>480</v>
      </c>
      <c r="B482" s="111" t="s">
        <v>533</v>
      </c>
      <c r="C482" s="2" t="s">
        <v>525</v>
      </c>
      <c r="D482" s="2" t="s">
        <v>526</v>
      </c>
      <c r="E482" s="6" t="s">
        <v>9</v>
      </c>
      <c r="AD482" s="5">
        <f t="shared" si="43"/>
        <v>480</v>
      </c>
      <c r="AE482" s="97">
        <f t="shared" si="44"/>
        <v>47900</v>
      </c>
      <c r="AF482" s="2"/>
      <c r="AG482" s="2"/>
      <c r="AH482" s="2"/>
      <c r="AI482" s="6"/>
      <c r="AL482" s="5">
        <f t="shared" si="45"/>
        <v>480</v>
      </c>
      <c r="AM482" s="97">
        <f t="shared" si="46"/>
        <v>52800</v>
      </c>
      <c r="AN482" s="2"/>
      <c r="AO482" s="2"/>
    </row>
    <row r="483" spans="1:41" ht="13.5">
      <c r="A483" s="5">
        <f t="shared" si="42"/>
        <v>481</v>
      </c>
      <c r="B483" s="111" t="s">
        <v>534</v>
      </c>
      <c r="C483" s="2" t="s">
        <v>525</v>
      </c>
      <c r="D483" s="2" t="s">
        <v>526</v>
      </c>
      <c r="E483" s="6" t="s">
        <v>9</v>
      </c>
      <c r="AD483" s="5">
        <f t="shared" si="43"/>
        <v>481</v>
      </c>
      <c r="AE483" s="97">
        <f t="shared" si="44"/>
        <v>48000</v>
      </c>
      <c r="AF483" s="2"/>
      <c r="AG483" s="2"/>
      <c r="AH483" s="2"/>
      <c r="AI483" s="6"/>
      <c r="AL483" s="5">
        <f t="shared" si="45"/>
        <v>481</v>
      </c>
      <c r="AM483" s="97">
        <f t="shared" si="46"/>
        <v>52900</v>
      </c>
      <c r="AN483" s="2"/>
      <c r="AO483" s="2"/>
    </row>
    <row r="484" spans="1:41" ht="13.5">
      <c r="A484" s="5">
        <f t="shared" si="42"/>
        <v>482</v>
      </c>
      <c r="B484" s="111" t="s">
        <v>535</v>
      </c>
      <c r="C484" s="2" t="s">
        <v>525</v>
      </c>
      <c r="D484" s="2" t="s">
        <v>526</v>
      </c>
      <c r="E484" s="6" t="s">
        <v>9</v>
      </c>
      <c r="AD484" s="5">
        <f t="shared" si="43"/>
        <v>482</v>
      </c>
      <c r="AE484" s="97">
        <f t="shared" si="44"/>
        <v>48100</v>
      </c>
      <c r="AF484" s="2"/>
      <c r="AG484" s="2"/>
      <c r="AH484" s="2"/>
      <c r="AI484" s="6"/>
      <c r="AL484" s="5">
        <f t="shared" si="45"/>
        <v>482</v>
      </c>
      <c r="AM484" s="97">
        <f t="shared" si="46"/>
        <v>53000</v>
      </c>
      <c r="AN484" s="2"/>
      <c r="AO484" s="2"/>
    </row>
    <row r="485" spans="1:41" ht="13.5">
      <c r="A485" s="5">
        <f t="shared" si="42"/>
        <v>483</v>
      </c>
      <c r="B485" s="111" t="s">
        <v>536</v>
      </c>
      <c r="C485" s="2" t="s">
        <v>525</v>
      </c>
      <c r="D485" s="2" t="s">
        <v>526</v>
      </c>
      <c r="E485" s="6" t="s">
        <v>9</v>
      </c>
      <c r="AD485" s="5">
        <f t="shared" si="43"/>
        <v>483</v>
      </c>
      <c r="AE485" s="97">
        <f t="shared" si="44"/>
        <v>48200</v>
      </c>
      <c r="AF485" s="2"/>
      <c r="AG485" s="2"/>
      <c r="AH485" s="2"/>
      <c r="AI485" s="6"/>
      <c r="AL485" s="5">
        <f t="shared" si="45"/>
        <v>483</v>
      </c>
      <c r="AM485" s="97">
        <f t="shared" si="46"/>
        <v>53100</v>
      </c>
      <c r="AN485" s="2"/>
      <c r="AO485" s="2"/>
    </row>
    <row r="486" spans="1:41" ht="13.5">
      <c r="A486" s="5">
        <f t="shared" si="42"/>
        <v>484</v>
      </c>
      <c r="B486" s="111" t="s">
        <v>537</v>
      </c>
      <c r="C486" s="2" t="s">
        <v>525</v>
      </c>
      <c r="D486" s="2" t="s">
        <v>526</v>
      </c>
      <c r="E486" s="6" t="s">
        <v>9</v>
      </c>
      <c r="AD486" s="5">
        <f t="shared" si="43"/>
        <v>484</v>
      </c>
      <c r="AE486" s="97">
        <f t="shared" si="44"/>
        <v>48300</v>
      </c>
      <c r="AF486" s="2"/>
      <c r="AG486" s="2"/>
      <c r="AH486" s="2"/>
      <c r="AI486" s="6"/>
      <c r="AL486" s="5">
        <f t="shared" si="45"/>
        <v>484</v>
      </c>
      <c r="AM486" s="97">
        <f t="shared" si="46"/>
        <v>53200</v>
      </c>
      <c r="AN486" s="2"/>
      <c r="AO486" s="2"/>
    </row>
    <row r="487" spans="1:41" ht="13.5">
      <c r="A487" s="5">
        <f t="shared" si="42"/>
        <v>485</v>
      </c>
      <c r="B487" s="111" t="s">
        <v>538</v>
      </c>
      <c r="C487" s="2" t="s">
        <v>525</v>
      </c>
      <c r="D487" s="2" t="s">
        <v>526</v>
      </c>
      <c r="E487" s="6" t="s">
        <v>9</v>
      </c>
      <c r="AD487" s="5">
        <f t="shared" si="43"/>
        <v>485</v>
      </c>
      <c r="AE487" s="97">
        <f t="shared" si="44"/>
        <v>48400</v>
      </c>
      <c r="AF487" s="2"/>
      <c r="AG487" s="2"/>
      <c r="AH487" s="2"/>
      <c r="AI487" s="6"/>
      <c r="AL487" s="5">
        <f t="shared" si="45"/>
        <v>485</v>
      </c>
      <c r="AM487" s="97">
        <f t="shared" si="46"/>
        <v>53300</v>
      </c>
      <c r="AN487" s="2"/>
      <c r="AO487" s="2"/>
    </row>
    <row r="488" spans="1:41" ht="13.5">
      <c r="A488" s="5">
        <f t="shared" si="42"/>
        <v>486</v>
      </c>
      <c r="B488" s="111" t="s">
        <v>539</v>
      </c>
      <c r="C488" s="2" t="s">
        <v>525</v>
      </c>
      <c r="D488" s="2" t="s">
        <v>526</v>
      </c>
      <c r="E488" s="6" t="s">
        <v>9</v>
      </c>
      <c r="AD488" s="5">
        <f t="shared" si="43"/>
        <v>486</v>
      </c>
      <c r="AE488" s="97">
        <f t="shared" si="44"/>
        <v>48500</v>
      </c>
      <c r="AF488" s="2"/>
      <c r="AG488" s="2"/>
      <c r="AH488" s="2"/>
      <c r="AI488" s="6"/>
      <c r="AL488" s="5">
        <f t="shared" si="45"/>
        <v>486</v>
      </c>
      <c r="AM488" s="97">
        <f t="shared" si="46"/>
        <v>53400</v>
      </c>
      <c r="AN488" s="2"/>
      <c r="AO488" s="2"/>
    </row>
    <row r="489" spans="1:41" ht="13.5">
      <c r="A489" s="5">
        <f t="shared" si="42"/>
        <v>487</v>
      </c>
      <c r="B489" s="111" t="s">
        <v>540</v>
      </c>
      <c r="C489" s="2" t="s">
        <v>525</v>
      </c>
      <c r="D489" s="2" t="s">
        <v>526</v>
      </c>
      <c r="E489" s="6" t="s">
        <v>9</v>
      </c>
      <c r="AD489" s="5">
        <f t="shared" si="43"/>
        <v>487</v>
      </c>
      <c r="AE489" s="97">
        <f t="shared" si="44"/>
        <v>48600</v>
      </c>
      <c r="AF489" s="2"/>
      <c r="AG489" s="2"/>
      <c r="AH489" s="2"/>
      <c r="AI489" s="6"/>
      <c r="AL489" s="5">
        <f t="shared" si="45"/>
        <v>487</v>
      </c>
      <c r="AM489" s="97">
        <f t="shared" si="46"/>
        <v>53500</v>
      </c>
      <c r="AN489" s="2"/>
      <c r="AO489" s="2"/>
    </row>
    <row r="490" spans="1:41" ht="13.5">
      <c r="A490" s="5">
        <f t="shared" si="42"/>
        <v>488</v>
      </c>
      <c r="B490" s="111" t="s">
        <v>541</v>
      </c>
      <c r="C490" s="2" t="s">
        <v>525</v>
      </c>
      <c r="D490" s="2" t="s">
        <v>526</v>
      </c>
      <c r="E490" s="6" t="s">
        <v>9</v>
      </c>
      <c r="AD490" s="5">
        <f t="shared" si="43"/>
        <v>488</v>
      </c>
      <c r="AE490" s="97">
        <f t="shared" si="44"/>
        <v>48700</v>
      </c>
      <c r="AF490" s="2"/>
      <c r="AG490" s="2"/>
      <c r="AH490" s="2"/>
      <c r="AI490" s="6"/>
      <c r="AL490" s="5">
        <f t="shared" si="45"/>
        <v>488</v>
      </c>
      <c r="AM490" s="97">
        <f t="shared" si="46"/>
        <v>53600</v>
      </c>
      <c r="AN490" s="2"/>
      <c r="AO490" s="2"/>
    </row>
    <row r="491" spans="1:41" ht="13.5">
      <c r="A491" s="5">
        <f t="shared" si="42"/>
        <v>489</v>
      </c>
      <c r="B491" s="111" t="s">
        <v>542</v>
      </c>
      <c r="C491" s="2" t="s">
        <v>525</v>
      </c>
      <c r="D491" s="2" t="s">
        <v>526</v>
      </c>
      <c r="E491" s="6" t="s">
        <v>9</v>
      </c>
      <c r="AD491" s="5">
        <f t="shared" si="43"/>
        <v>489</v>
      </c>
      <c r="AE491" s="97">
        <f t="shared" si="44"/>
        <v>48800</v>
      </c>
      <c r="AF491" s="2"/>
      <c r="AG491" s="2"/>
      <c r="AH491" s="2"/>
      <c r="AI491" s="6"/>
      <c r="AL491" s="5">
        <f t="shared" si="45"/>
        <v>489</v>
      </c>
      <c r="AM491" s="97">
        <f t="shared" si="46"/>
        <v>53700</v>
      </c>
      <c r="AN491" s="2"/>
      <c r="AO491" s="2"/>
    </row>
    <row r="492" spans="1:41" ht="13.5">
      <c r="A492" s="5">
        <f t="shared" si="42"/>
        <v>490</v>
      </c>
      <c r="B492" s="111" t="s">
        <v>543</v>
      </c>
      <c r="C492" s="2" t="s">
        <v>525</v>
      </c>
      <c r="D492" s="2" t="s">
        <v>526</v>
      </c>
      <c r="E492" s="6" t="s">
        <v>9</v>
      </c>
      <c r="AD492" s="5">
        <f t="shared" si="43"/>
        <v>490</v>
      </c>
      <c r="AE492" s="97">
        <f t="shared" si="44"/>
        <v>48900</v>
      </c>
      <c r="AF492" s="2"/>
      <c r="AG492" s="2"/>
      <c r="AH492" s="2"/>
      <c r="AI492" s="6"/>
      <c r="AL492" s="5">
        <f t="shared" si="45"/>
        <v>490</v>
      </c>
      <c r="AM492" s="97">
        <f t="shared" si="46"/>
        <v>53800</v>
      </c>
      <c r="AN492" s="2"/>
      <c r="AO492" s="2"/>
    </row>
    <row r="493" spans="1:41" ht="13.5">
      <c r="A493" s="5">
        <f t="shared" si="42"/>
        <v>491</v>
      </c>
      <c r="B493" s="111" t="s">
        <v>544</v>
      </c>
      <c r="C493" s="2" t="s">
        <v>525</v>
      </c>
      <c r="D493" s="2" t="s">
        <v>526</v>
      </c>
      <c r="E493" s="6" t="s">
        <v>9</v>
      </c>
      <c r="AD493" s="5">
        <f t="shared" si="43"/>
        <v>491</v>
      </c>
      <c r="AE493" s="97">
        <f t="shared" si="44"/>
        <v>49000</v>
      </c>
      <c r="AF493" s="2"/>
      <c r="AG493" s="2"/>
      <c r="AH493" s="2"/>
      <c r="AI493" s="6"/>
      <c r="AL493" s="5">
        <f t="shared" si="45"/>
        <v>491</v>
      </c>
      <c r="AM493" s="97">
        <f t="shared" si="46"/>
        <v>53900</v>
      </c>
      <c r="AN493" s="2"/>
      <c r="AO493" s="2"/>
    </row>
    <row r="494" spans="1:41" ht="13.5">
      <c r="A494" s="5">
        <f t="shared" si="42"/>
        <v>492</v>
      </c>
      <c r="B494" s="111" t="s">
        <v>545</v>
      </c>
      <c r="C494" s="2" t="s">
        <v>525</v>
      </c>
      <c r="D494" s="2" t="s">
        <v>526</v>
      </c>
      <c r="E494" s="6" t="s">
        <v>9</v>
      </c>
      <c r="AD494" s="5">
        <f t="shared" si="43"/>
        <v>492</v>
      </c>
      <c r="AE494" s="97">
        <f t="shared" si="44"/>
        <v>49100</v>
      </c>
      <c r="AF494" s="2"/>
      <c r="AG494" s="2"/>
      <c r="AH494" s="2"/>
      <c r="AI494" s="6"/>
      <c r="AL494" s="5">
        <f t="shared" si="45"/>
        <v>492</v>
      </c>
      <c r="AM494" s="97">
        <f t="shared" si="46"/>
        <v>54000</v>
      </c>
      <c r="AN494" s="2"/>
      <c r="AO494" s="2"/>
    </row>
    <row r="495" spans="1:41" ht="13.5">
      <c r="A495" s="5">
        <f t="shared" si="42"/>
        <v>493</v>
      </c>
      <c r="B495" s="111" t="s">
        <v>546</v>
      </c>
      <c r="C495" s="2" t="s">
        <v>525</v>
      </c>
      <c r="D495" s="2" t="s">
        <v>526</v>
      </c>
      <c r="E495" s="6" t="s">
        <v>9</v>
      </c>
      <c r="AD495" s="5">
        <f t="shared" si="43"/>
        <v>493</v>
      </c>
      <c r="AE495" s="97">
        <f t="shared" si="44"/>
        <v>49200</v>
      </c>
      <c r="AF495" s="2"/>
      <c r="AG495" s="2"/>
      <c r="AH495" s="2"/>
      <c r="AI495" s="6"/>
      <c r="AL495" s="5">
        <f t="shared" si="45"/>
        <v>493</v>
      </c>
      <c r="AM495" s="97">
        <f t="shared" si="46"/>
        <v>54100</v>
      </c>
      <c r="AN495" s="2"/>
      <c r="AO495" s="2"/>
    </row>
    <row r="496" spans="1:41" ht="13.5">
      <c r="A496" s="5">
        <f t="shared" si="42"/>
        <v>494</v>
      </c>
      <c r="B496" s="111" t="s">
        <v>547</v>
      </c>
      <c r="C496" s="2" t="s">
        <v>525</v>
      </c>
      <c r="D496" s="2" t="s">
        <v>526</v>
      </c>
      <c r="E496" s="6" t="s">
        <v>9</v>
      </c>
      <c r="AD496" s="5">
        <f t="shared" si="43"/>
        <v>494</v>
      </c>
      <c r="AE496" s="97">
        <f t="shared" si="44"/>
        <v>49300</v>
      </c>
      <c r="AF496" s="2"/>
      <c r="AG496" s="2"/>
      <c r="AH496" s="2"/>
      <c r="AI496" s="6"/>
      <c r="AL496" s="5">
        <f t="shared" si="45"/>
        <v>494</v>
      </c>
      <c r="AM496" s="97">
        <f t="shared" si="46"/>
        <v>54200</v>
      </c>
      <c r="AN496" s="2"/>
      <c r="AO496" s="2"/>
    </row>
    <row r="497" spans="1:41" ht="13.5">
      <c r="A497" s="5">
        <f t="shared" si="42"/>
        <v>495</v>
      </c>
      <c r="B497" s="111" t="s">
        <v>548</v>
      </c>
      <c r="C497" s="2" t="s">
        <v>525</v>
      </c>
      <c r="D497" s="2" t="s">
        <v>526</v>
      </c>
      <c r="E497" s="6" t="s">
        <v>9</v>
      </c>
      <c r="AD497" s="5">
        <f t="shared" si="43"/>
        <v>495</v>
      </c>
      <c r="AE497" s="97">
        <f t="shared" si="44"/>
        <v>49400</v>
      </c>
      <c r="AF497" s="2"/>
      <c r="AG497" s="2"/>
      <c r="AH497" s="2"/>
      <c r="AI497" s="6"/>
      <c r="AL497" s="5">
        <f t="shared" si="45"/>
        <v>495</v>
      </c>
      <c r="AM497" s="97">
        <f t="shared" si="46"/>
        <v>54300</v>
      </c>
      <c r="AN497" s="2"/>
      <c r="AO497" s="2"/>
    </row>
    <row r="498" spans="1:41" ht="13.5">
      <c r="A498" s="5">
        <f t="shared" si="42"/>
        <v>496</v>
      </c>
      <c r="B498" s="111" t="s">
        <v>549</v>
      </c>
      <c r="C498" s="2" t="s">
        <v>525</v>
      </c>
      <c r="D498" s="2" t="s">
        <v>526</v>
      </c>
      <c r="E498" s="6" t="s">
        <v>9</v>
      </c>
      <c r="AD498" s="5">
        <f t="shared" si="43"/>
        <v>496</v>
      </c>
      <c r="AE498" s="97">
        <f t="shared" si="44"/>
        <v>49500</v>
      </c>
      <c r="AF498" s="2"/>
      <c r="AG498" s="2"/>
      <c r="AH498" s="2"/>
      <c r="AI498" s="6"/>
      <c r="AL498" s="5">
        <f t="shared" si="45"/>
        <v>496</v>
      </c>
      <c r="AM498" s="97">
        <f t="shared" si="46"/>
        <v>54400</v>
      </c>
      <c r="AN498" s="2"/>
      <c r="AO498" s="2"/>
    </row>
    <row r="499" spans="1:41" ht="13.5">
      <c r="A499" s="5">
        <f t="shared" si="42"/>
        <v>497</v>
      </c>
      <c r="B499" s="111" t="s">
        <v>550</v>
      </c>
      <c r="C499" s="2" t="s">
        <v>525</v>
      </c>
      <c r="D499" s="2" t="s">
        <v>526</v>
      </c>
      <c r="E499" s="6" t="s">
        <v>9</v>
      </c>
      <c r="AD499" s="5">
        <f t="shared" si="43"/>
        <v>497</v>
      </c>
      <c r="AE499" s="97">
        <f t="shared" si="44"/>
        <v>49600</v>
      </c>
      <c r="AF499" s="2"/>
      <c r="AG499" s="2"/>
      <c r="AH499" s="2"/>
      <c r="AI499" s="6"/>
      <c r="AL499" s="5">
        <f t="shared" si="45"/>
        <v>497</v>
      </c>
      <c r="AM499" s="97">
        <f t="shared" si="46"/>
        <v>54500</v>
      </c>
      <c r="AN499" s="2"/>
      <c r="AO499" s="2"/>
    </row>
    <row r="500" spans="1:41" ht="13.5">
      <c r="A500" s="5">
        <f t="shared" si="42"/>
        <v>498</v>
      </c>
      <c r="B500" s="111" t="s">
        <v>551</v>
      </c>
      <c r="C500" s="2" t="s">
        <v>525</v>
      </c>
      <c r="D500" s="2" t="s">
        <v>526</v>
      </c>
      <c r="E500" s="6" t="s">
        <v>9</v>
      </c>
      <c r="AD500" s="5">
        <f t="shared" si="43"/>
        <v>498</v>
      </c>
      <c r="AE500" s="97">
        <f t="shared" si="44"/>
        <v>49700</v>
      </c>
      <c r="AF500" s="2"/>
      <c r="AG500" s="2"/>
      <c r="AH500" s="2"/>
      <c r="AI500" s="6"/>
      <c r="AL500" s="5">
        <f t="shared" si="45"/>
        <v>498</v>
      </c>
      <c r="AM500" s="97">
        <f t="shared" si="46"/>
        <v>54600</v>
      </c>
      <c r="AN500" s="2"/>
      <c r="AO500" s="2"/>
    </row>
    <row r="501" spans="1:41" ht="13.5">
      <c r="A501" s="5">
        <f t="shared" si="42"/>
        <v>499</v>
      </c>
      <c r="B501" s="111" t="s">
        <v>552</v>
      </c>
      <c r="C501" s="2" t="s">
        <v>553</v>
      </c>
      <c r="D501" s="2" t="s">
        <v>554</v>
      </c>
      <c r="E501" s="6" t="s">
        <v>9</v>
      </c>
      <c r="AD501" s="5">
        <f t="shared" si="43"/>
        <v>499</v>
      </c>
      <c r="AE501" s="97">
        <f t="shared" si="44"/>
        <v>49800</v>
      </c>
      <c r="AF501" s="2"/>
      <c r="AG501" s="2"/>
      <c r="AH501" s="2"/>
      <c r="AI501" s="6"/>
      <c r="AL501" s="5">
        <f t="shared" si="45"/>
        <v>499</v>
      </c>
      <c r="AM501" s="97">
        <f t="shared" si="46"/>
        <v>54700</v>
      </c>
      <c r="AN501" s="2"/>
      <c r="AO501" s="2"/>
    </row>
    <row r="502" spans="1:41" ht="13.5">
      <c r="A502" s="5">
        <f t="shared" si="42"/>
        <v>500</v>
      </c>
      <c r="B502" s="111" t="s">
        <v>555</v>
      </c>
      <c r="C502" s="2" t="s">
        <v>553</v>
      </c>
      <c r="D502" s="2" t="s">
        <v>554</v>
      </c>
      <c r="E502" s="6" t="s">
        <v>9</v>
      </c>
      <c r="AD502" s="5">
        <f>AD501+1</f>
        <v>500</v>
      </c>
      <c r="AE502" s="97">
        <f t="shared" si="44"/>
        <v>49900</v>
      </c>
      <c r="AF502" s="2"/>
      <c r="AG502" s="2"/>
      <c r="AH502" s="2"/>
      <c r="AI502" s="6"/>
      <c r="AL502" s="5">
        <f>AL501+1</f>
        <v>500</v>
      </c>
      <c r="AM502" s="97">
        <f t="shared" si="46"/>
        <v>54800</v>
      </c>
      <c r="AN502" s="2"/>
      <c r="AO502" s="2"/>
    </row>
    <row r="503" spans="1:41" ht="13.5">
      <c r="A503" s="5">
        <f t="shared" si="42"/>
        <v>501</v>
      </c>
      <c r="B503" s="111" t="s">
        <v>556</v>
      </c>
      <c r="C503" s="2" t="s">
        <v>553</v>
      </c>
      <c r="D503" s="2" t="s">
        <v>554</v>
      </c>
      <c r="E503" s="6" t="s">
        <v>9</v>
      </c>
      <c r="AD503" s="5">
        <f>AD502+1</f>
        <v>501</v>
      </c>
      <c r="AE503" s="97">
        <f t="shared" si="44"/>
        <v>50000</v>
      </c>
      <c r="AF503" s="2"/>
      <c r="AG503" s="2"/>
      <c r="AH503" s="2"/>
      <c r="AI503" s="6"/>
      <c r="AL503" s="5">
        <f>AL502+1</f>
        <v>501</v>
      </c>
      <c r="AM503" s="97">
        <f t="shared" si="46"/>
        <v>54900</v>
      </c>
      <c r="AN503" s="2"/>
      <c r="AO503" s="2"/>
    </row>
    <row r="504" spans="1:41" ht="13.5">
      <c r="A504" s="5">
        <f t="shared" si="42"/>
        <v>502</v>
      </c>
      <c r="B504" s="111" t="s">
        <v>557</v>
      </c>
      <c r="C504" s="2" t="s">
        <v>553</v>
      </c>
      <c r="D504" s="2" t="s">
        <v>554</v>
      </c>
      <c r="E504" s="6" t="s">
        <v>9</v>
      </c>
      <c r="AD504" s="5">
        <f>AD503+1</f>
        <v>502</v>
      </c>
      <c r="AE504" s="97">
        <f t="shared" si="44"/>
        <v>50100</v>
      </c>
      <c r="AF504" s="2"/>
      <c r="AG504" s="2"/>
      <c r="AH504" s="2"/>
      <c r="AI504" s="6"/>
      <c r="AL504" s="5">
        <f>AL503+1</f>
        <v>502</v>
      </c>
      <c r="AM504" s="97">
        <f t="shared" si="46"/>
        <v>55000</v>
      </c>
      <c r="AN504" s="2"/>
      <c r="AO504" s="2"/>
    </row>
    <row r="505" spans="1:41" ht="13.5">
      <c r="A505" s="5">
        <f t="shared" si="42"/>
        <v>503</v>
      </c>
      <c r="B505" s="111" t="s">
        <v>558</v>
      </c>
      <c r="C505" s="2" t="s">
        <v>553</v>
      </c>
      <c r="D505" s="2" t="s">
        <v>554</v>
      </c>
      <c r="E505" s="6" t="s">
        <v>9</v>
      </c>
      <c r="AD505" s="5">
        <f aca="true" t="shared" si="47" ref="AD505:AD568">AD504+1</f>
        <v>503</v>
      </c>
      <c r="AE505" s="97">
        <f t="shared" si="44"/>
        <v>50200</v>
      </c>
      <c r="AF505" s="2"/>
      <c r="AG505" s="2"/>
      <c r="AH505" s="2"/>
      <c r="AI505" s="6"/>
      <c r="AL505" s="5">
        <f aca="true" t="shared" si="48" ref="AL505:AL568">AL504+1</f>
        <v>503</v>
      </c>
      <c r="AM505" s="97">
        <f t="shared" si="46"/>
        <v>55100</v>
      </c>
      <c r="AN505" s="2"/>
      <c r="AO505" s="2"/>
    </row>
    <row r="506" spans="1:41" ht="13.5">
      <c r="A506" s="5">
        <f t="shared" si="42"/>
        <v>504</v>
      </c>
      <c r="B506" s="111" t="s">
        <v>559</v>
      </c>
      <c r="C506" s="2" t="s">
        <v>553</v>
      </c>
      <c r="D506" s="2" t="s">
        <v>554</v>
      </c>
      <c r="E506" s="6" t="s">
        <v>9</v>
      </c>
      <c r="AD506" s="5">
        <f t="shared" si="47"/>
        <v>504</v>
      </c>
      <c r="AE506" s="97">
        <f t="shared" si="44"/>
        <v>50300</v>
      </c>
      <c r="AF506" s="2"/>
      <c r="AG506" s="2"/>
      <c r="AH506" s="2"/>
      <c r="AI506" s="6"/>
      <c r="AL506" s="5">
        <f t="shared" si="48"/>
        <v>504</v>
      </c>
      <c r="AM506" s="97">
        <f t="shared" si="46"/>
        <v>55200</v>
      </c>
      <c r="AN506" s="2"/>
      <c r="AO506" s="2"/>
    </row>
    <row r="507" spans="1:41" ht="13.5">
      <c r="A507" s="5">
        <f t="shared" si="42"/>
        <v>505</v>
      </c>
      <c r="B507" s="111" t="s">
        <v>560</v>
      </c>
      <c r="C507" s="2" t="s">
        <v>553</v>
      </c>
      <c r="D507" s="2" t="s">
        <v>554</v>
      </c>
      <c r="E507" s="6" t="s">
        <v>9</v>
      </c>
      <c r="AD507" s="5">
        <f t="shared" si="47"/>
        <v>505</v>
      </c>
      <c r="AE507" s="97">
        <f t="shared" si="44"/>
        <v>50400</v>
      </c>
      <c r="AF507" s="2"/>
      <c r="AG507" s="2"/>
      <c r="AH507" s="2"/>
      <c r="AI507" s="6"/>
      <c r="AL507" s="5">
        <f t="shared" si="48"/>
        <v>505</v>
      </c>
      <c r="AM507" s="97">
        <f t="shared" si="46"/>
        <v>55300</v>
      </c>
      <c r="AN507" s="2"/>
      <c r="AO507" s="2"/>
    </row>
    <row r="508" spans="1:41" ht="13.5">
      <c r="A508" s="5">
        <f t="shared" si="42"/>
        <v>506</v>
      </c>
      <c r="B508" s="111" t="s">
        <v>561</v>
      </c>
      <c r="C508" s="2" t="s">
        <v>553</v>
      </c>
      <c r="D508" s="2" t="s">
        <v>554</v>
      </c>
      <c r="E508" s="6" t="s">
        <v>9</v>
      </c>
      <c r="AD508" s="5">
        <f t="shared" si="47"/>
        <v>506</v>
      </c>
      <c r="AE508" s="97">
        <f t="shared" si="44"/>
        <v>50500</v>
      </c>
      <c r="AF508" s="2"/>
      <c r="AG508" s="2"/>
      <c r="AH508" s="2"/>
      <c r="AI508" s="6"/>
      <c r="AL508" s="5">
        <f t="shared" si="48"/>
        <v>506</v>
      </c>
      <c r="AM508" s="97">
        <f t="shared" si="46"/>
        <v>55400</v>
      </c>
      <c r="AN508" s="2"/>
      <c r="AO508" s="2"/>
    </row>
    <row r="509" spans="1:41" ht="13.5">
      <c r="A509" s="5">
        <f t="shared" si="42"/>
        <v>507</v>
      </c>
      <c r="B509" s="111" t="s">
        <v>562</v>
      </c>
      <c r="C509" s="2" t="s">
        <v>553</v>
      </c>
      <c r="D509" s="2" t="s">
        <v>554</v>
      </c>
      <c r="E509" s="6" t="s">
        <v>9</v>
      </c>
      <c r="AD509" s="5">
        <f t="shared" si="47"/>
        <v>507</v>
      </c>
      <c r="AE509" s="97">
        <f t="shared" si="44"/>
        <v>50600</v>
      </c>
      <c r="AF509" s="2"/>
      <c r="AG509" s="2"/>
      <c r="AH509" s="2"/>
      <c r="AI509" s="6"/>
      <c r="AL509" s="5">
        <f t="shared" si="48"/>
        <v>507</v>
      </c>
      <c r="AM509" s="97">
        <f t="shared" si="46"/>
        <v>55500</v>
      </c>
      <c r="AN509" s="2"/>
      <c r="AO509" s="2"/>
    </row>
    <row r="510" spans="1:41" ht="13.5">
      <c r="A510" s="5">
        <f t="shared" si="42"/>
        <v>508</v>
      </c>
      <c r="B510" s="111" t="s">
        <v>563</v>
      </c>
      <c r="C510" s="2" t="s">
        <v>553</v>
      </c>
      <c r="D510" s="2" t="s">
        <v>554</v>
      </c>
      <c r="E510" s="6" t="s">
        <v>9</v>
      </c>
      <c r="AD510" s="5">
        <f t="shared" si="47"/>
        <v>508</v>
      </c>
      <c r="AE510" s="97">
        <f t="shared" si="44"/>
        <v>50700</v>
      </c>
      <c r="AF510" s="2"/>
      <c r="AG510" s="2"/>
      <c r="AH510" s="2"/>
      <c r="AI510" s="6"/>
      <c r="AL510" s="5">
        <f t="shared" si="48"/>
        <v>508</v>
      </c>
      <c r="AM510" s="97">
        <f t="shared" si="46"/>
        <v>55600</v>
      </c>
      <c r="AN510" s="2"/>
      <c r="AO510" s="2"/>
    </row>
    <row r="511" spans="1:41" ht="13.5">
      <c r="A511" s="5">
        <f t="shared" si="42"/>
        <v>509</v>
      </c>
      <c r="B511" s="111" t="s">
        <v>564</v>
      </c>
      <c r="C511" s="2" t="s">
        <v>553</v>
      </c>
      <c r="D511" s="2" t="s">
        <v>554</v>
      </c>
      <c r="E511" s="6" t="s">
        <v>9</v>
      </c>
      <c r="AD511" s="5">
        <f t="shared" si="47"/>
        <v>509</v>
      </c>
      <c r="AE511" s="97">
        <f t="shared" si="44"/>
        <v>50800</v>
      </c>
      <c r="AF511" s="2"/>
      <c r="AG511" s="2"/>
      <c r="AH511" s="2"/>
      <c r="AI511" s="6"/>
      <c r="AL511" s="5">
        <f t="shared" si="48"/>
        <v>509</v>
      </c>
      <c r="AM511" s="97">
        <f t="shared" si="46"/>
        <v>55700</v>
      </c>
      <c r="AN511" s="2"/>
      <c r="AO511" s="2"/>
    </row>
    <row r="512" spans="1:41" ht="13.5">
      <c r="A512" s="5">
        <f t="shared" si="42"/>
        <v>510</v>
      </c>
      <c r="B512" s="111" t="s">
        <v>565</v>
      </c>
      <c r="C512" s="2" t="s">
        <v>553</v>
      </c>
      <c r="D512" s="2" t="s">
        <v>554</v>
      </c>
      <c r="E512" s="6" t="s">
        <v>9</v>
      </c>
      <c r="AD512" s="5">
        <f t="shared" si="47"/>
        <v>510</v>
      </c>
      <c r="AE512" s="97">
        <f t="shared" si="44"/>
        <v>50900</v>
      </c>
      <c r="AF512" s="2"/>
      <c r="AG512" s="2"/>
      <c r="AH512" s="2"/>
      <c r="AI512" s="6"/>
      <c r="AL512" s="5">
        <f t="shared" si="48"/>
        <v>510</v>
      </c>
      <c r="AM512" s="97">
        <f t="shared" si="46"/>
        <v>55800</v>
      </c>
      <c r="AN512" s="2"/>
      <c r="AO512" s="2"/>
    </row>
    <row r="513" spans="1:41" ht="13.5">
      <c r="A513" s="5">
        <f t="shared" si="42"/>
        <v>511</v>
      </c>
      <c r="B513" s="111" t="s">
        <v>566</v>
      </c>
      <c r="C513" s="2" t="s">
        <v>553</v>
      </c>
      <c r="D513" s="2" t="s">
        <v>554</v>
      </c>
      <c r="E513" s="6" t="s">
        <v>9</v>
      </c>
      <c r="AD513" s="5">
        <f t="shared" si="47"/>
        <v>511</v>
      </c>
      <c r="AE513" s="97">
        <f t="shared" si="44"/>
        <v>51000</v>
      </c>
      <c r="AF513" s="2"/>
      <c r="AG513" s="2"/>
      <c r="AH513" s="2"/>
      <c r="AI513" s="6"/>
      <c r="AL513" s="5">
        <f t="shared" si="48"/>
        <v>511</v>
      </c>
      <c r="AM513" s="97">
        <f t="shared" si="46"/>
        <v>55900</v>
      </c>
      <c r="AN513" s="2"/>
      <c r="AO513" s="2"/>
    </row>
    <row r="514" spans="1:41" ht="13.5">
      <c r="A514" s="5">
        <f t="shared" si="42"/>
        <v>512</v>
      </c>
      <c r="B514" s="111" t="s">
        <v>567</v>
      </c>
      <c r="C514" s="2" t="s">
        <v>553</v>
      </c>
      <c r="D514" s="2" t="s">
        <v>554</v>
      </c>
      <c r="E514" s="6" t="s">
        <v>9</v>
      </c>
      <c r="AD514" s="5">
        <f t="shared" si="47"/>
        <v>512</v>
      </c>
      <c r="AE514" s="97">
        <f t="shared" si="44"/>
        <v>51100</v>
      </c>
      <c r="AF514" s="2"/>
      <c r="AG514" s="2"/>
      <c r="AH514" s="2"/>
      <c r="AI514" s="6"/>
      <c r="AL514" s="5">
        <f t="shared" si="48"/>
        <v>512</v>
      </c>
      <c r="AM514" s="97">
        <f t="shared" si="46"/>
        <v>56000</v>
      </c>
      <c r="AN514" s="2"/>
      <c r="AO514" s="2"/>
    </row>
    <row r="515" spans="1:41" ht="13.5">
      <c r="A515" s="5">
        <f t="shared" si="42"/>
        <v>513</v>
      </c>
      <c r="B515" s="111" t="s">
        <v>568</v>
      </c>
      <c r="C515" s="2" t="s">
        <v>553</v>
      </c>
      <c r="D515" s="2" t="s">
        <v>554</v>
      </c>
      <c r="E515" s="6" t="s">
        <v>9</v>
      </c>
      <c r="AD515" s="5">
        <f t="shared" si="47"/>
        <v>513</v>
      </c>
      <c r="AE515" s="97">
        <f t="shared" si="44"/>
        <v>51200</v>
      </c>
      <c r="AF515" s="2"/>
      <c r="AG515" s="2"/>
      <c r="AH515" s="2"/>
      <c r="AI515" s="6"/>
      <c r="AL515" s="5">
        <f t="shared" si="48"/>
        <v>513</v>
      </c>
      <c r="AM515" s="97">
        <f t="shared" si="46"/>
        <v>56100</v>
      </c>
      <c r="AN515" s="2"/>
      <c r="AO515" s="2"/>
    </row>
    <row r="516" spans="1:41" ht="13.5">
      <c r="A516" s="5">
        <f aca="true" t="shared" si="49" ref="A516:A579">A515+1</f>
        <v>514</v>
      </c>
      <c r="B516" s="111" t="s">
        <v>569</v>
      </c>
      <c r="C516" s="2" t="s">
        <v>553</v>
      </c>
      <c r="D516" s="2" t="s">
        <v>554</v>
      </c>
      <c r="E516" s="6" t="s">
        <v>9</v>
      </c>
      <c r="AD516" s="5">
        <f t="shared" si="47"/>
        <v>514</v>
      </c>
      <c r="AE516" s="97">
        <f t="shared" si="44"/>
        <v>51300</v>
      </c>
      <c r="AF516" s="2"/>
      <c r="AG516" s="2"/>
      <c r="AH516" s="2"/>
      <c r="AI516" s="6"/>
      <c r="AL516" s="5">
        <f t="shared" si="48"/>
        <v>514</v>
      </c>
      <c r="AM516" s="97">
        <f t="shared" si="46"/>
        <v>56200</v>
      </c>
      <c r="AN516" s="2"/>
      <c r="AO516" s="2"/>
    </row>
    <row r="517" spans="1:41" ht="13.5">
      <c r="A517" s="5">
        <f t="shared" si="49"/>
        <v>515</v>
      </c>
      <c r="B517" s="111" t="s">
        <v>570</v>
      </c>
      <c r="C517" s="2" t="s">
        <v>553</v>
      </c>
      <c r="D517" s="2" t="s">
        <v>554</v>
      </c>
      <c r="E517" s="6" t="s">
        <v>9</v>
      </c>
      <c r="AD517" s="5">
        <f t="shared" si="47"/>
        <v>515</v>
      </c>
      <c r="AE517" s="97">
        <f aca="true" t="shared" si="50" ref="AE517:AE580">AE516+100</f>
        <v>51400</v>
      </c>
      <c r="AF517" s="2"/>
      <c r="AG517" s="2"/>
      <c r="AH517" s="2"/>
      <c r="AI517" s="6"/>
      <c r="AL517" s="5">
        <f t="shared" si="48"/>
        <v>515</v>
      </c>
      <c r="AM517" s="97">
        <f t="shared" si="46"/>
        <v>56300</v>
      </c>
      <c r="AN517" s="2"/>
      <c r="AO517" s="2"/>
    </row>
    <row r="518" spans="1:41" ht="13.5">
      <c r="A518" s="5">
        <f t="shared" si="49"/>
        <v>516</v>
      </c>
      <c r="B518" s="111" t="s">
        <v>571</v>
      </c>
      <c r="C518" s="2" t="s">
        <v>553</v>
      </c>
      <c r="D518" s="2" t="s">
        <v>554</v>
      </c>
      <c r="E518" s="6" t="s">
        <v>9</v>
      </c>
      <c r="AD518" s="5">
        <f t="shared" si="47"/>
        <v>516</v>
      </c>
      <c r="AE518" s="97">
        <f t="shared" si="50"/>
        <v>51500</v>
      </c>
      <c r="AF518" s="2"/>
      <c r="AG518" s="2"/>
      <c r="AH518" s="2"/>
      <c r="AI518" s="6"/>
      <c r="AL518" s="5">
        <f t="shared" si="48"/>
        <v>516</v>
      </c>
      <c r="AM518" s="97">
        <f aca="true" t="shared" si="51" ref="AM518:AM581">IF(AM517="","",IF(99999-$AG$2&lt;AM517,"",AM517+100))</f>
        <v>56400</v>
      </c>
      <c r="AN518" s="2"/>
      <c r="AO518" s="2"/>
    </row>
    <row r="519" spans="1:41" ht="13.5">
      <c r="A519" s="5">
        <f t="shared" si="49"/>
        <v>517</v>
      </c>
      <c r="B519" s="111" t="s">
        <v>572</v>
      </c>
      <c r="C519" s="2" t="s">
        <v>573</v>
      </c>
      <c r="D519" s="2" t="s">
        <v>574</v>
      </c>
      <c r="E519" s="6" t="s">
        <v>9</v>
      </c>
      <c r="AD519" s="5">
        <f t="shared" si="47"/>
        <v>517</v>
      </c>
      <c r="AE519" s="97">
        <f t="shared" si="50"/>
        <v>51600</v>
      </c>
      <c r="AF519" s="2"/>
      <c r="AG519" s="2"/>
      <c r="AH519" s="2"/>
      <c r="AI519" s="6"/>
      <c r="AL519" s="5">
        <f t="shared" si="48"/>
        <v>517</v>
      </c>
      <c r="AM519" s="97">
        <f t="shared" si="51"/>
        <v>56500</v>
      </c>
      <c r="AN519" s="2"/>
      <c r="AO519" s="2"/>
    </row>
    <row r="520" spans="1:41" ht="13.5">
      <c r="A520" s="5">
        <f t="shared" si="49"/>
        <v>518</v>
      </c>
      <c r="B520" s="111" t="s">
        <v>575</v>
      </c>
      <c r="C520" s="2" t="s">
        <v>573</v>
      </c>
      <c r="D520" s="2" t="s">
        <v>574</v>
      </c>
      <c r="E520" s="6" t="s">
        <v>9</v>
      </c>
      <c r="AD520" s="5">
        <f t="shared" si="47"/>
        <v>518</v>
      </c>
      <c r="AE520" s="97">
        <f t="shared" si="50"/>
        <v>51700</v>
      </c>
      <c r="AF520" s="2"/>
      <c r="AG520" s="2"/>
      <c r="AH520" s="2"/>
      <c r="AI520" s="6"/>
      <c r="AL520" s="5">
        <f t="shared" si="48"/>
        <v>518</v>
      </c>
      <c r="AM520" s="97">
        <f t="shared" si="51"/>
        <v>56600</v>
      </c>
      <c r="AN520" s="2"/>
      <c r="AO520" s="2"/>
    </row>
    <row r="521" spans="1:41" ht="13.5">
      <c r="A521" s="5">
        <f t="shared" si="49"/>
        <v>519</v>
      </c>
      <c r="B521" s="111" t="s">
        <v>576</v>
      </c>
      <c r="C521" s="2" t="s">
        <v>573</v>
      </c>
      <c r="D521" s="2" t="s">
        <v>574</v>
      </c>
      <c r="E521" s="6" t="s">
        <v>9</v>
      </c>
      <c r="AD521" s="5">
        <f t="shared" si="47"/>
        <v>519</v>
      </c>
      <c r="AE521" s="97">
        <f t="shared" si="50"/>
        <v>51800</v>
      </c>
      <c r="AF521" s="2"/>
      <c r="AG521" s="2"/>
      <c r="AH521" s="2"/>
      <c r="AI521" s="6"/>
      <c r="AL521" s="5">
        <f t="shared" si="48"/>
        <v>519</v>
      </c>
      <c r="AM521" s="97">
        <f t="shared" si="51"/>
        <v>56700</v>
      </c>
      <c r="AN521" s="2"/>
      <c r="AO521" s="2"/>
    </row>
    <row r="522" spans="1:41" ht="13.5">
      <c r="A522" s="5">
        <f t="shared" si="49"/>
        <v>520</v>
      </c>
      <c r="B522" s="111" t="s">
        <v>577</v>
      </c>
      <c r="C522" s="2" t="s">
        <v>573</v>
      </c>
      <c r="D522" s="2" t="s">
        <v>574</v>
      </c>
      <c r="E522" s="6" t="s">
        <v>9</v>
      </c>
      <c r="AD522" s="5">
        <f t="shared" si="47"/>
        <v>520</v>
      </c>
      <c r="AE522" s="97">
        <f t="shared" si="50"/>
        <v>51900</v>
      </c>
      <c r="AF522" s="2"/>
      <c r="AG522" s="2"/>
      <c r="AH522" s="2"/>
      <c r="AI522" s="6"/>
      <c r="AL522" s="5">
        <f t="shared" si="48"/>
        <v>520</v>
      </c>
      <c r="AM522" s="97">
        <f t="shared" si="51"/>
        <v>56800</v>
      </c>
      <c r="AN522" s="2"/>
      <c r="AO522" s="2"/>
    </row>
    <row r="523" spans="1:41" ht="13.5">
      <c r="A523" s="5">
        <f t="shared" si="49"/>
        <v>521</v>
      </c>
      <c r="B523" s="111" t="s">
        <v>578</v>
      </c>
      <c r="C523" s="2" t="s">
        <v>573</v>
      </c>
      <c r="D523" s="2" t="s">
        <v>574</v>
      </c>
      <c r="E523" s="6" t="s">
        <v>9</v>
      </c>
      <c r="AD523" s="5">
        <f t="shared" si="47"/>
        <v>521</v>
      </c>
      <c r="AE523" s="97">
        <f t="shared" si="50"/>
        <v>52000</v>
      </c>
      <c r="AF523" s="2"/>
      <c r="AG523" s="2"/>
      <c r="AH523" s="2"/>
      <c r="AI523" s="6"/>
      <c r="AL523" s="5">
        <f t="shared" si="48"/>
        <v>521</v>
      </c>
      <c r="AM523" s="97">
        <f t="shared" si="51"/>
        <v>56900</v>
      </c>
      <c r="AN523" s="2"/>
      <c r="AO523" s="2"/>
    </row>
    <row r="524" spans="1:41" ht="13.5">
      <c r="A524" s="5">
        <f t="shared" si="49"/>
        <v>522</v>
      </c>
      <c r="B524" s="111" t="s">
        <v>579</v>
      </c>
      <c r="C524" s="2" t="s">
        <v>573</v>
      </c>
      <c r="D524" s="2" t="s">
        <v>574</v>
      </c>
      <c r="E524" s="6" t="s">
        <v>9</v>
      </c>
      <c r="AD524" s="5">
        <f t="shared" si="47"/>
        <v>522</v>
      </c>
      <c r="AE524" s="97">
        <f t="shared" si="50"/>
        <v>52100</v>
      </c>
      <c r="AF524" s="2"/>
      <c r="AG524" s="2"/>
      <c r="AH524" s="2"/>
      <c r="AI524" s="6"/>
      <c r="AL524" s="5">
        <f t="shared" si="48"/>
        <v>522</v>
      </c>
      <c r="AM524" s="97">
        <f t="shared" si="51"/>
        <v>57000</v>
      </c>
      <c r="AN524" s="2"/>
      <c r="AO524" s="2"/>
    </row>
    <row r="525" spans="1:41" ht="13.5">
      <c r="A525" s="5">
        <f t="shared" si="49"/>
        <v>523</v>
      </c>
      <c r="B525" s="111" t="s">
        <v>580</v>
      </c>
      <c r="C525" s="2" t="s">
        <v>573</v>
      </c>
      <c r="D525" s="2" t="s">
        <v>574</v>
      </c>
      <c r="E525" s="6" t="s">
        <v>9</v>
      </c>
      <c r="AD525" s="5">
        <f t="shared" si="47"/>
        <v>523</v>
      </c>
      <c r="AE525" s="97">
        <f t="shared" si="50"/>
        <v>52200</v>
      </c>
      <c r="AF525" s="2"/>
      <c r="AG525" s="2"/>
      <c r="AH525" s="2"/>
      <c r="AI525" s="6"/>
      <c r="AL525" s="5">
        <f t="shared" si="48"/>
        <v>523</v>
      </c>
      <c r="AM525" s="97">
        <f t="shared" si="51"/>
        <v>57100</v>
      </c>
      <c r="AN525" s="2"/>
      <c r="AO525" s="2"/>
    </row>
    <row r="526" spans="1:41" ht="13.5">
      <c r="A526" s="5">
        <f t="shared" si="49"/>
        <v>524</v>
      </c>
      <c r="B526" s="111" t="s">
        <v>581</v>
      </c>
      <c r="C526" s="2" t="s">
        <v>573</v>
      </c>
      <c r="D526" s="2" t="s">
        <v>574</v>
      </c>
      <c r="E526" s="6" t="s">
        <v>9</v>
      </c>
      <c r="AD526" s="5">
        <f t="shared" si="47"/>
        <v>524</v>
      </c>
      <c r="AE526" s="97">
        <f t="shared" si="50"/>
        <v>52300</v>
      </c>
      <c r="AF526" s="2"/>
      <c r="AG526" s="2"/>
      <c r="AH526" s="2"/>
      <c r="AI526" s="6"/>
      <c r="AL526" s="5">
        <f t="shared" si="48"/>
        <v>524</v>
      </c>
      <c r="AM526" s="97">
        <f t="shared" si="51"/>
        <v>57200</v>
      </c>
      <c r="AN526" s="2"/>
      <c r="AO526" s="2"/>
    </row>
    <row r="527" spans="1:41" ht="13.5">
      <c r="A527" s="5">
        <f t="shared" si="49"/>
        <v>525</v>
      </c>
      <c r="B527" s="111" t="s">
        <v>582</v>
      </c>
      <c r="C527" s="2" t="s">
        <v>573</v>
      </c>
      <c r="D527" s="2" t="s">
        <v>574</v>
      </c>
      <c r="E527" s="6" t="s">
        <v>9</v>
      </c>
      <c r="AD527" s="5">
        <f t="shared" si="47"/>
        <v>525</v>
      </c>
      <c r="AE527" s="97">
        <f t="shared" si="50"/>
        <v>52400</v>
      </c>
      <c r="AF527" s="2"/>
      <c r="AG527" s="2"/>
      <c r="AH527" s="2"/>
      <c r="AI527" s="6"/>
      <c r="AL527" s="5">
        <f t="shared" si="48"/>
        <v>525</v>
      </c>
      <c r="AM527" s="97">
        <f t="shared" si="51"/>
        <v>57300</v>
      </c>
      <c r="AN527" s="2"/>
      <c r="AO527" s="2"/>
    </row>
    <row r="528" spans="1:41" ht="13.5">
      <c r="A528" s="5">
        <f t="shared" si="49"/>
        <v>526</v>
      </c>
      <c r="B528" s="111" t="s">
        <v>583</v>
      </c>
      <c r="C528" s="2" t="s">
        <v>573</v>
      </c>
      <c r="D528" s="2" t="s">
        <v>574</v>
      </c>
      <c r="E528" s="6" t="s">
        <v>9</v>
      </c>
      <c r="AD528" s="5">
        <f t="shared" si="47"/>
        <v>526</v>
      </c>
      <c r="AE528" s="97">
        <f t="shared" si="50"/>
        <v>52500</v>
      </c>
      <c r="AF528" s="2"/>
      <c r="AG528" s="2"/>
      <c r="AH528" s="2"/>
      <c r="AI528" s="6"/>
      <c r="AL528" s="5">
        <f t="shared" si="48"/>
        <v>526</v>
      </c>
      <c r="AM528" s="97">
        <f t="shared" si="51"/>
        <v>57400</v>
      </c>
      <c r="AN528" s="2"/>
      <c r="AO528" s="2"/>
    </row>
    <row r="529" spans="1:41" ht="13.5">
      <c r="A529" s="5">
        <f t="shared" si="49"/>
        <v>527</v>
      </c>
      <c r="B529" s="111" t="s">
        <v>584</v>
      </c>
      <c r="C529" s="2" t="s">
        <v>573</v>
      </c>
      <c r="D529" s="2" t="s">
        <v>574</v>
      </c>
      <c r="E529" s="6" t="s">
        <v>9</v>
      </c>
      <c r="AD529" s="5">
        <f t="shared" si="47"/>
        <v>527</v>
      </c>
      <c r="AE529" s="97">
        <f t="shared" si="50"/>
        <v>52600</v>
      </c>
      <c r="AF529" s="2"/>
      <c r="AG529" s="2"/>
      <c r="AH529" s="2"/>
      <c r="AI529" s="6"/>
      <c r="AL529" s="5">
        <f t="shared" si="48"/>
        <v>527</v>
      </c>
      <c r="AM529" s="97">
        <f t="shared" si="51"/>
        <v>57500</v>
      </c>
      <c r="AN529" s="2"/>
      <c r="AO529" s="2"/>
    </row>
    <row r="530" spans="1:41" ht="13.5">
      <c r="A530" s="5">
        <f t="shared" si="49"/>
        <v>528</v>
      </c>
      <c r="B530" s="111" t="s">
        <v>585</v>
      </c>
      <c r="C530" s="2" t="s">
        <v>573</v>
      </c>
      <c r="D530" s="2" t="s">
        <v>574</v>
      </c>
      <c r="E530" s="6" t="s">
        <v>9</v>
      </c>
      <c r="AD530" s="5">
        <f t="shared" si="47"/>
        <v>528</v>
      </c>
      <c r="AE530" s="97">
        <f t="shared" si="50"/>
        <v>52700</v>
      </c>
      <c r="AF530" s="2"/>
      <c r="AG530" s="2"/>
      <c r="AH530" s="2"/>
      <c r="AI530" s="6"/>
      <c r="AL530" s="5">
        <f t="shared" si="48"/>
        <v>528</v>
      </c>
      <c r="AM530" s="97">
        <f t="shared" si="51"/>
        <v>57600</v>
      </c>
      <c r="AN530" s="2"/>
      <c r="AO530" s="2"/>
    </row>
    <row r="531" spans="1:41" ht="13.5">
      <c r="A531" s="5">
        <f t="shared" si="49"/>
        <v>529</v>
      </c>
      <c r="B531" s="111" t="s">
        <v>586</v>
      </c>
      <c r="C531" s="2" t="s">
        <v>573</v>
      </c>
      <c r="D531" s="2" t="s">
        <v>574</v>
      </c>
      <c r="E531" s="6" t="s">
        <v>9</v>
      </c>
      <c r="AD531" s="5">
        <f t="shared" si="47"/>
        <v>529</v>
      </c>
      <c r="AE531" s="97">
        <f t="shared" si="50"/>
        <v>52800</v>
      </c>
      <c r="AF531" s="2"/>
      <c r="AG531" s="2"/>
      <c r="AH531" s="2"/>
      <c r="AI531" s="6"/>
      <c r="AL531" s="5">
        <f t="shared" si="48"/>
        <v>529</v>
      </c>
      <c r="AM531" s="97">
        <f t="shared" si="51"/>
        <v>57700</v>
      </c>
      <c r="AN531" s="2"/>
      <c r="AO531" s="2"/>
    </row>
    <row r="532" spans="1:41" ht="13.5">
      <c r="A532" s="5">
        <f t="shared" si="49"/>
        <v>530</v>
      </c>
      <c r="B532" s="111" t="s">
        <v>587</v>
      </c>
      <c r="C532" s="2" t="s">
        <v>573</v>
      </c>
      <c r="D532" s="2" t="s">
        <v>574</v>
      </c>
      <c r="E532" s="6" t="s">
        <v>9</v>
      </c>
      <c r="AD532" s="5">
        <f t="shared" si="47"/>
        <v>530</v>
      </c>
      <c r="AE532" s="97">
        <f t="shared" si="50"/>
        <v>52900</v>
      </c>
      <c r="AF532" s="2"/>
      <c r="AG532" s="2"/>
      <c r="AH532" s="2"/>
      <c r="AI532" s="6"/>
      <c r="AL532" s="5">
        <f t="shared" si="48"/>
        <v>530</v>
      </c>
      <c r="AM532" s="97">
        <f t="shared" si="51"/>
        <v>57800</v>
      </c>
      <c r="AN532" s="2"/>
      <c r="AO532" s="2"/>
    </row>
    <row r="533" spans="1:41" ht="13.5">
      <c r="A533" s="5">
        <f t="shared" si="49"/>
        <v>531</v>
      </c>
      <c r="B533" s="111" t="s">
        <v>588</v>
      </c>
      <c r="C533" s="2" t="s">
        <v>573</v>
      </c>
      <c r="D533" s="2" t="s">
        <v>574</v>
      </c>
      <c r="E533" s="6" t="s">
        <v>9</v>
      </c>
      <c r="AD533" s="5">
        <f t="shared" si="47"/>
        <v>531</v>
      </c>
      <c r="AE533" s="97">
        <f t="shared" si="50"/>
        <v>53000</v>
      </c>
      <c r="AF533" s="2"/>
      <c r="AG533" s="2"/>
      <c r="AH533" s="2"/>
      <c r="AI533" s="6"/>
      <c r="AL533" s="5">
        <f t="shared" si="48"/>
        <v>531</v>
      </c>
      <c r="AM533" s="97">
        <f t="shared" si="51"/>
        <v>57900</v>
      </c>
      <c r="AN533" s="2"/>
      <c r="AO533" s="2"/>
    </row>
    <row r="534" spans="1:41" ht="13.5">
      <c r="A534" s="5">
        <f t="shared" si="49"/>
        <v>532</v>
      </c>
      <c r="B534" s="111" t="s">
        <v>589</v>
      </c>
      <c r="C534" s="2" t="s">
        <v>573</v>
      </c>
      <c r="D534" s="2" t="s">
        <v>574</v>
      </c>
      <c r="E534" s="6" t="s">
        <v>9</v>
      </c>
      <c r="AD534" s="5">
        <f t="shared" si="47"/>
        <v>532</v>
      </c>
      <c r="AE534" s="97">
        <f t="shared" si="50"/>
        <v>53100</v>
      </c>
      <c r="AF534" s="2"/>
      <c r="AG534" s="2"/>
      <c r="AH534" s="2"/>
      <c r="AI534" s="6"/>
      <c r="AL534" s="5">
        <f t="shared" si="48"/>
        <v>532</v>
      </c>
      <c r="AM534" s="97">
        <f t="shared" si="51"/>
        <v>58000</v>
      </c>
      <c r="AN534" s="2"/>
      <c r="AO534" s="2"/>
    </row>
    <row r="535" spans="1:41" ht="13.5">
      <c r="A535" s="5">
        <f t="shared" si="49"/>
        <v>533</v>
      </c>
      <c r="B535" s="111" t="s">
        <v>590</v>
      </c>
      <c r="C535" s="2" t="s">
        <v>573</v>
      </c>
      <c r="D535" s="2" t="s">
        <v>574</v>
      </c>
      <c r="E535" s="6" t="s">
        <v>9</v>
      </c>
      <c r="AD535" s="5">
        <f t="shared" si="47"/>
        <v>533</v>
      </c>
      <c r="AE535" s="97">
        <f t="shared" si="50"/>
        <v>53200</v>
      </c>
      <c r="AF535" s="2"/>
      <c r="AG535" s="2"/>
      <c r="AH535" s="2"/>
      <c r="AI535" s="6"/>
      <c r="AL535" s="5">
        <f t="shared" si="48"/>
        <v>533</v>
      </c>
      <c r="AM535" s="97">
        <f t="shared" si="51"/>
        <v>58100</v>
      </c>
      <c r="AN535" s="2"/>
      <c r="AO535" s="2"/>
    </row>
    <row r="536" spans="1:41" ht="13.5">
      <c r="A536" s="5">
        <f t="shared" si="49"/>
        <v>534</v>
      </c>
      <c r="B536" s="111" t="s">
        <v>1195</v>
      </c>
      <c r="C536" s="1" t="s">
        <v>210</v>
      </c>
      <c r="D536" s="1" t="s">
        <v>211</v>
      </c>
      <c r="E536" s="24">
        <v>1</v>
      </c>
      <c r="AD536" s="5">
        <f t="shared" si="47"/>
        <v>534</v>
      </c>
      <c r="AE536" s="97">
        <f t="shared" si="50"/>
        <v>53300</v>
      </c>
      <c r="AF536" s="2"/>
      <c r="AG536" s="2"/>
      <c r="AH536" s="2"/>
      <c r="AI536" s="6"/>
      <c r="AL536" s="5">
        <f t="shared" si="48"/>
        <v>534</v>
      </c>
      <c r="AM536" s="97">
        <f t="shared" si="51"/>
        <v>58200</v>
      </c>
      <c r="AN536" s="2"/>
      <c r="AO536" s="2"/>
    </row>
    <row r="537" spans="1:41" ht="13.5">
      <c r="A537" s="5">
        <f t="shared" si="49"/>
        <v>535</v>
      </c>
      <c r="B537" s="111" t="s">
        <v>591</v>
      </c>
      <c r="C537" s="2" t="s">
        <v>592</v>
      </c>
      <c r="D537" s="2" t="s">
        <v>593</v>
      </c>
      <c r="E537" s="6" t="s">
        <v>9</v>
      </c>
      <c r="AD537" s="5">
        <f t="shared" si="47"/>
        <v>535</v>
      </c>
      <c r="AE537" s="97">
        <f t="shared" si="50"/>
        <v>53400</v>
      </c>
      <c r="AF537" s="2"/>
      <c r="AG537" s="2"/>
      <c r="AH537" s="2"/>
      <c r="AI537" s="6"/>
      <c r="AL537" s="5">
        <f t="shared" si="48"/>
        <v>535</v>
      </c>
      <c r="AM537" s="97">
        <f t="shared" si="51"/>
        <v>58300</v>
      </c>
      <c r="AN537" s="2"/>
      <c r="AO537" s="2"/>
    </row>
    <row r="538" spans="1:41" ht="13.5">
      <c r="A538" s="5">
        <f t="shared" si="49"/>
        <v>536</v>
      </c>
      <c r="B538" s="111" t="s">
        <v>594</v>
      </c>
      <c r="C538" s="2" t="s">
        <v>592</v>
      </c>
      <c r="D538" s="2" t="s">
        <v>593</v>
      </c>
      <c r="E538" s="6" t="s">
        <v>9</v>
      </c>
      <c r="AD538" s="5">
        <f t="shared" si="47"/>
        <v>536</v>
      </c>
      <c r="AE538" s="97">
        <f t="shared" si="50"/>
        <v>53500</v>
      </c>
      <c r="AF538" s="2"/>
      <c r="AG538" s="2"/>
      <c r="AH538" s="2"/>
      <c r="AI538" s="6"/>
      <c r="AL538" s="5">
        <f t="shared" si="48"/>
        <v>536</v>
      </c>
      <c r="AM538" s="97">
        <f t="shared" si="51"/>
        <v>58400</v>
      </c>
      <c r="AN538" s="2"/>
      <c r="AO538" s="2"/>
    </row>
    <row r="539" spans="1:41" ht="13.5">
      <c r="A539" s="5">
        <f t="shared" si="49"/>
        <v>537</v>
      </c>
      <c r="B539" s="111" t="s">
        <v>595</v>
      </c>
      <c r="C539" s="2" t="s">
        <v>592</v>
      </c>
      <c r="D539" s="2" t="s">
        <v>593</v>
      </c>
      <c r="E539" s="6" t="s">
        <v>9</v>
      </c>
      <c r="AD539" s="5">
        <f t="shared" si="47"/>
        <v>537</v>
      </c>
      <c r="AE539" s="97">
        <f t="shared" si="50"/>
        <v>53600</v>
      </c>
      <c r="AF539" s="2"/>
      <c r="AG539" s="2"/>
      <c r="AH539" s="2"/>
      <c r="AI539" s="6"/>
      <c r="AL539" s="5">
        <f t="shared" si="48"/>
        <v>537</v>
      </c>
      <c r="AM539" s="97">
        <f t="shared" si="51"/>
        <v>58500</v>
      </c>
      <c r="AN539" s="2"/>
      <c r="AO539" s="2"/>
    </row>
    <row r="540" spans="1:41" ht="13.5">
      <c r="A540" s="5">
        <f t="shared" si="49"/>
        <v>538</v>
      </c>
      <c r="B540" s="111" t="s">
        <v>596</v>
      </c>
      <c r="C540" s="2" t="s">
        <v>592</v>
      </c>
      <c r="D540" s="2" t="s">
        <v>593</v>
      </c>
      <c r="E540" s="6" t="s">
        <v>9</v>
      </c>
      <c r="AD540" s="5">
        <f t="shared" si="47"/>
        <v>538</v>
      </c>
      <c r="AE540" s="97">
        <f t="shared" si="50"/>
        <v>53700</v>
      </c>
      <c r="AF540" s="2"/>
      <c r="AG540" s="2"/>
      <c r="AH540" s="2"/>
      <c r="AI540" s="6"/>
      <c r="AL540" s="5">
        <f t="shared" si="48"/>
        <v>538</v>
      </c>
      <c r="AM540" s="97">
        <f t="shared" si="51"/>
        <v>58600</v>
      </c>
      <c r="AN540" s="2"/>
      <c r="AO540" s="2"/>
    </row>
    <row r="541" spans="1:41" ht="13.5">
      <c r="A541" s="5">
        <f t="shared" si="49"/>
        <v>539</v>
      </c>
      <c r="B541" s="111" t="s">
        <v>597</v>
      </c>
      <c r="C541" s="2" t="s">
        <v>592</v>
      </c>
      <c r="D541" s="2" t="s">
        <v>593</v>
      </c>
      <c r="E541" s="6" t="s">
        <v>9</v>
      </c>
      <c r="AD541" s="5">
        <f t="shared" si="47"/>
        <v>539</v>
      </c>
      <c r="AE541" s="97">
        <f t="shared" si="50"/>
        <v>53800</v>
      </c>
      <c r="AF541" s="2"/>
      <c r="AG541" s="2"/>
      <c r="AH541" s="2"/>
      <c r="AI541" s="6"/>
      <c r="AL541" s="5">
        <f t="shared" si="48"/>
        <v>539</v>
      </c>
      <c r="AM541" s="97">
        <f t="shared" si="51"/>
        <v>58700</v>
      </c>
      <c r="AN541" s="2"/>
      <c r="AO541" s="2"/>
    </row>
    <row r="542" spans="1:41" ht="13.5">
      <c r="A542" s="5">
        <f t="shared" si="49"/>
        <v>540</v>
      </c>
      <c r="B542" s="111" t="s">
        <v>598</v>
      </c>
      <c r="C542" s="2" t="s">
        <v>592</v>
      </c>
      <c r="D542" s="2" t="s">
        <v>593</v>
      </c>
      <c r="E542" s="6" t="s">
        <v>9</v>
      </c>
      <c r="AD542" s="5">
        <f t="shared" si="47"/>
        <v>540</v>
      </c>
      <c r="AE542" s="97">
        <f t="shared" si="50"/>
        <v>53900</v>
      </c>
      <c r="AF542" s="2"/>
      <c r="AG542" s="2"/>
      <c r="AH542" s="2"/>
      <c r="AI542" s="6"/>
      <c r="AL542" s="5">
        <f t="shared" si="48"/>
        <v>540</v>
      </c>
      <c r="AM542" s="97">
        <f t="shared" si="51"/>
        <v>58800</v>
      </c>
      <c r="AN542" s="2"/>
      <c r="AO542" s="2"/>
    </row>
    <row r="543" spans="1:41" ht="13.5">
      <c r="A543" s="5">
        <f t="shared" si="49"/>
        <v>541</v>
      </c>
      <c r="B543" s="111" t="s">
        <v>599</v>
      </c>
      <c r="C543" s="2" t="s">
        <v>592</v>
      </c>
      <c r="D543" s="2" t="s">
        <v>593</v>
      </c>
      <c r="E543" s="6" t="s">
        <v>9</v>
      </c>
      <c r="AD543" s="5">
        <f t="shared" si="47"/>
        <v>541</v>
      </c>
      <c r="AE543" s="97">
        <f t="shared" si="50"/>
        <v>54000</v>
      </c>
      <c r="AF543" s="2"/>
      <c r="AG543" s="2"/>
      <c r="AH543" s="2"/>
      <c r="AI543" s="6"/>
      <c r="AL543" s="5">
        <f t="shared" si="48"/>
        <v>541</v>
      </c>
      <c r="AM543" s="97">
        <f t="shared" si="51"/>
        <v>58900</v>
      </c>
      <c r="AN543" s="2"/>
      <c r="AO543" s="2"/>
    </row>
    <row r="544" spans="1:41" ht="13.5">
      <c r="A544" s="5">
        <f t="shared" si="49"/>
        <v>542</v>
      </c>
      <c r="B544" s="111" t="s">
        <v>600</v>
      </c>
      <c r="C544" s="2" t="s">
        <v>592</v>
      </c>
      <c r="D544" s="2" t="s">
        <v>593</v>
      </c>
      <c r="E544" s="6" t="s">
        <v>9</v>
      </c>
      <c r="AD544" s="5">
        <f t="shared" si="47"/>
        <v>542</v>
      </c>
      <c r="AE544" s="97">
        <f t="shared" si="50"/>
        <v>54100</v>
      </c>
      <c r="AF544" s="2"/>
      <c r="AG544" s="2"/>
      <c r="AH544" s="2"/>
      <c r="AI544" s="6"/>
      <c r="AL544" s="5">
        <f t="shared" si="48"/>
        <v>542</v>
      </c>
      <c r="AM544" s="97">
        <f t="shared" si="51"/>
        <v>59000</v>
      </c>
      <c r="AN544" s="2"/>
      <c r="AO544" s="2"/>
    </row>
    <row r="545" spans="1:41" ht="13.5">
      <c r="A545" s="5">
        <f t="shared" si="49"/>
        <v>543</v>
      </c>
      <c r="B545" s="111" t="s">
        <v>601</v>
      </c>
      <c r="C545" s="2" t="s">
        <v>602</v>
      </c>
      <c r="D545" s="2" t="s">
        <v>603</v>
      </c>
      <c r="E545" s="6" t="s">
        <v>9</v>
      </c>
      <c r="AD545" s="5">
        <f t="shared" si="47"/>
        <v>543</v>
      </c>
      <c r="AE545" s="97">
        <f t="shared" si="50"/>
        <v>54200</v>
      </c>
      <c r="AF545" s="2"/>
      <c r="AG545" s="2"/>
      <c r="AH545" s="2"/>
      <c r="AI545" s="6"/>
      <c r="AL545" s="5">
        <f t="shared" si="48"/>
        <v>543</v>
      </c>
      <c r="AM545" s="97">
        <f t="shared" si="51"/>
        <v>59100</v>
      </c>
      <c r="AN545" s="2"/>
      <c r="AO545" s="2"/>
    </row>
    <row r="546" spans="1:41" ht="13.5">
      <c r="A546" s="5">
        <f t="shared" si="49"/>
        <v>544</v>
      </c>
      <c r="B546" s="111" t="s">
        <v>604</v>
      </c>
      <c r="C546" s="2" t="s">
        <v>602</v>
      </c>
      <c r="D546" s="2" t="s">
        <v>603</v>
      </c>
      <c r="E546" s="6" t="s">
        <v>9</v>
      </c>
      <c r="AD546" s="5">
        <f t="shared" si="47"/>
        <v>544</v>
      </c>
      <c r="AE546" s="97">
        <f t="shared" si="50"/>
        <v>54300</v>
      </c>
      <c r="AF546" s="2"/>
      <c r="AG546" s="2"/>
      <c r="AH546" s="2"/>
      <c r="AI546" s="6"/>
      <c r="AL546" s="5">
        <f t="shared" si="48"/>
        <v>544</v>
      </c>
      <c r="AM546" s="97">
        <f t="shared" si="51"/>
        <v>59200</v>
      </c>
      <c r="AN546" s="2"/>
      <c r="AO546" s="2"/>
    </row>
    <row r="547" spans="1:41" ht="13.5">
      <c r="A547" s="5">
        <f t="shared" si="49"/>
        <v>545</v>
      </c>
      <c r="B547" s="111" t="s">
        <v>605</v>
      </c>
      <c r="C547" s="2" t="s">
        <v>602</v>
      </c>
      <c r="D547" s="2" t="s">
        <v>603</v>
      </c>
      <c r="E547" s="6" t="s">
        <v>9</v>
      </c>
      <c r="AD547" s="5">
        <f t="shared" si="47"/>
        <v>545</v>
      </c>
      <c r="AE547" s="97">
        <f t="shared" si="50"/>
        <v>54400</v>
      </c>
      <c r="AF547" s="2"/>
      <c r="AG547" s="2"/>
      <c r="AH547" s="2"/>
      <c r="AI547" s="6"/>
      <c r="AL547" s="5">
        <f t="shared" si="48"/>
        <v>545</v>
      </c>
      <c r="AM547" s="97">
        <f t="shared" si="51"/>
        <v>59300</v>
      </c>
      <c r="AN547" s="2"/>
      <c r="AO547" s="2"/>
    </row>
    <row r="548" spans="1:41" ht="13.5">
      <c r="A548" s="5">
        <f t="shared" si="49"/>
        <v>546</v>
      </c>
      <c r="B548" s="111" t="s">
        <v>606</v>
      </c>
      <c r="C548" s="2" t="s">
        <v>602</v>
      </c>
      <c r="D548" s="2" t="s">
        <v>603</v>
      </c>
      <c r="E548" s="6" t="s">
        <v>9</v>
      </c>
      <c r="AD548" s="5">
        <f t="shared" si="47"/>
        <v>546</v>
      </c>
      <c r="AE548" s="97">
        <f t="shared" si="50"/>
        <v>54500</v>
      </c>
      <c r="AF548" s="2"/>
      <c r="AG548" s="2"/>
      <c r="AH548" s="2"/>
      <c r="AI548" s="6"/>
      <c r="AL548" s="5">
        <f t="shared" si="48"/>
        <v>546</v>
      </c>
      <c r="AM548" s="97">
        <f t="shared" si="51"/>
        <v>59400</v>
      </c>
      <c r="AN548" s="2"/>
      <c r="AO548" s="2"/>
    </row>
    <row r="549" spans="1:41" ht="13.5">
      <c r="A549" s="5">
        <f t="shared" si="49"/>
        <v>547</v>
      </c>
      <c r="B549" s="111" t="s">
        <v>607</v>
      </c>
      <c r="C549" s="2" t="s">
        <v>602</v>
      </c>
      <c r="D549" s="2" t="s">
        <v>603</v>
      </c>
      <c r="E549" s="6" t="s">
        <v>9</v>
      </c>
      <c r="AD549" s="5">
        <f t="shared" si="47"/>
        <v>547</v>
      </c>
      <c r="AE549" s="97">
        <f t="shared" si="50"/>
        <v>54600</v>
      </c>
      <c r="AF549" s="2"/>
      <c r="AG549" s="2"/>
      <c r="AH549" s="2"/>
      <c r="AI549" s="6"/>
      <c r="AL549" s="5">
        <f t="shared" si="48"/>
        <v>547</v>
      </c>
      <c r="AM549" s="97">
        <f t="shared" si="51"/>
        <v>59500</v>
      </c>
      <c r="AN549" s="2"/>
      <c r="AO549" s="2"/>
    </row>
    <row r="550" spans="1:41" ht="13.5">
      <c r="A550" s="5">
        <f t="shared" si="49"/>
        <v>548</v>
      </c>
      <c r="B550" s="111" t="s">
        <v>608</v>
      </c>
      <c r="C550" s="2" t="s">
        <v>602</v>
      </c>
      <c r="D550" s="2" t="s">
        <v>603</v>
      </c>
      <c r="E550" s="6" t="s">
        <v>9</v>
      </c>
      <c r="AD550" s="5">
        <f t="shared" si="47"/>
        <v>548</v>
      </c>
      <c r="AE550" s="97">
        <f t="shared" si="50"/>
        <v>54700</v>
      </c>
      <c r="AF550" s="2"/>
      <c r="AG550" s="2"/>
      <c r="AH550" s="2"/>
      <c r="AI550" s="6"/>
      <c r="AL550" s="5">
        <f t="shared" si="48"/>
        <v>548</v>
      </c>
      <c r="AM550" s="97">
        <f t="shared" si="51"/>
        <v>59600</v>
      </c>
      <c r="AN550" s="2"/>
      <c r="AO550" s="2"/>
    </row>
    <row r="551" spans="1:41" ht="13.5">
      <c r="A551" s="5">
        <f t="shared" si="49"/>
        <v>549</v>
      </c>
      <c r="B551" s="111" t="s">
        <v>609</v>
      </c>
      <c r="C551" s="2" t="s">
        <v>602</v>
      </c>
      <c r="D551" s="2" t="s">
        <v>603</v>
      </c>
      <c r="E551" s="6" t="s">
        <v>9</v>
      </c>
      <c r="AD551" s="5">
        <f t="shared" si="47"/>
        <v>549</v>
      </c>
      <c r="AE551" s="97">
        <f t="shared" si="50"/>
        <v>54800</v>
      </c>
      <c r="AF551" s="2"/>
      <c r="AG551" s="2"/>
      <c r="AH551" s="2"/>
      <c r="AI551" s="6"/>
      <c r="AL551" s="5">
        <f t="shared" si="48"/>
        <v>549</v>
      </c>
      <c r="AM551" s="97">
        <f t="shared" si="51"/>
        <v>59700</v>
      </c>
      <c r="AN551" s="2"/>
      <c r="AO551" s="2"/>
    </row>
    <row r="552" spans="1:41" ht="13.5">
      <c r="A552" s="5">
        <f t="shared" si="49"/>
        <v>550</v>
      </c>
      <c r="B552" s="111" t="s">
        <v>610</v>
      </c>
      <c r="C552" s="2" t="s">
        <v>602</v>
      </c>
      <c r="D552" s="2" t="s">
        <v>603</v>
      </c>
      <c r="E552" s="6" t="s">
        <v>9</v>
      </c>
      <c r="AD552" s="5">
        <f t="shared" si="47"/>
        <v>550</v>
      </c>
      <c r="AE552" s="97">
        <f t="shared" si="50"/>
        <v>54900</v>
      </c>
      <c r="AF552" s="2"/>
      <c r="AG552" s="2"/>
      <c r="AH552" s="2"/>
      <c r="AI552" s="6"/>
      <c r="AL552" s="5">
        <f t="shared" si="48"/>
        <v>550</v>
      </c>
      <c r="AM552" s="97">
        <f t="shared" si="51"/>
        <v>59800</v>
      </c>
      <c r="AN552" s="2"/>
      <c r="AO552" s="2"/>
    </row>
    <row r="553" spans="1:41" ht="13.5">
      <c r="A553" s="5">
        <f t="shared" si="49"/>
        <v>551</v>
      </c>
      <c r="B553" s="111" t="s">
        <v>611</v>
      </c>
      <c r="C553" s="2" t="s">
        <v>602</v>
      </c>
      <c r="D553" s="2" t="s">
        <v>603</v>
      </c>
      <c r="E553" s="6" t="s">
        <v>9</v>
      </c>
      <c r="AD553" s="5">
        <f t="shared" si="47"/>
        <v>551</v>
      </c>
      <c r="AE553" s="97">
        <f t="shared" si="50"/>
        <v>55000</v>
      </c>
      <c r="AF553" s="2"/>
      <c r="AG553" s="2"/>
      <c r="AH553" s="2"/>
      <c r="AI553" s="6"/>
      <c r="AL553" s="5">
        <f t="shared" si="48"/>
        <v>551</v>
      </c>
      <c r="AM553" s="97">
        <f t="shared" si="51"/>
        <v>59900</v>
      </c>
      <c r="AN553" s="2"/>
      <c r="AO553" s="2"/>
    </row>
    <row r="554" spans="1:41" ht="13.5">
      <c r="A554" s="5">
        <f t="shared" si="49"/>
        <v>552</v>
      </c>
      <c r="B554" s="111" t="s">
        <v>612</v>
      </c>
      <c r="C554" s="2" t="s">
        <v>613</v>
      </c>
      <c r="D554" s="2" t="s">
        <v>614</v>
      </c>
      <c r="E554" s="6" t="s">
        <v>9</v>
      </c>
      <c r="AD554" s="5">
        <f t="shared" si="47"/>
        <v>552</v>
      </c>
      <c r="AE554" s="97">
        <f t="shared" si="50"/>
        <v>55100</v>
      </c>
      <c r="AF554" s="2"/>
      <c r="AG554" s="2"/>
      <c r="AH554" s="2"/>
      <c r="AI554" s="6"/>
      <c r="AL554" s="5">
        <f t="shared" si="48"/>
        <v>552</v>
      </c>
      <c r="AM554" s="97">
        <f t="shared" si="51"/>
        <v>60000</v>
      </c>
      <c r="AN554" s="2"/>
      <c r="AO554" s="2"/>
    </row>
    <row r="555" spans="1:41" ht="13.5">
      <c r="A555" s="5">
        <f t="shared" si="49"/>
        <v>553</v>
      </c>
      <c r="B555" s="111" t="s">
        <v>615</v>
      </c>
      <c r="C555" s="2" t="s">
        <v>613</v>
      </c>
      <c r="D555" s="2" t="s">
        <v>614</v>
      </c>
      <c r="E555" s="6" t="s">
        <v>9</v>
      </c>
      <c r="AD555" s="5">
        <f t="shared" si="47"/>
        <v>553</v>
      </c>
      <c r="AE555" s="97">
        <f t="shared" si="50"/>
        <v>55200</v>
      </c>
      <c r="AF555" s="2"/>
      <c r="AG555" s="2"/>
      <c r="AH555" s="2"/>
      <c r="AI555" s="6"/>
      <c r="AL555" s="5">
        <f t="shared" si="48"/>
        <v>553</v>
      </c>
      <c r="AM555" s="97">
        <f t="shared" si="51"/>
        <v>60100</v>
      </c>
      <c r="AN555" s="2"/>
      <c r="AO555" s="2"/>
    </row>
    <row r="556" spans="1:41" ht="13.5">
      <c r="A556" s="5">
        <f t="shared" si="49"/>
        <v>554</v>
      </c>
      <c r="B556" s="111" t="s">
        <v>616</v>
      </c>
      <c r="C556" s="2" t="s">
        <v>613</v>
      </c>
      <c r="D556" s="2" t="s">
        <v>614</v>
      </c>
      <c r="E556" s="6" t="s">
        <v>9</v>
      </c>
      <c r="AD556" s="5">
        <f t="shared" si="47"/>
        <v>554</v>
      </c>
      <c r="AE556" s="97">
        <f t="shared" si="50"/>
        <v>55300</v>
      </c>
      <c r="AF556" s="2"/>
      <c r="AG556" s="2"/>
      <c r="AH556" s="2"/>
      <c r="AI556" s="6"/>
      <c r="AL556" s="5">
        <f t="shared" si="48"/>
        <v>554</v>
      </c>
      <c r="AM556" s="97">
        <f t="shared" si="51"/>
        <v>60200</v>
      </c>
      <c r="AN556" s="2"/>
      <c r="AO556" s="2"/>
    </row>
    <row r="557" spans="1:41" ht="13.5">
      <c r="A557" s="5">
        <f t="shared" si="49"/>
        <v>555</v>
      </c>
      <c r="B557" s="111" t="s">
        <v>617</v>
      </c>
      <c r="C557" s="2" t="s">
        <v>613</v>
      </c>
      <c r="D557" s="2" t="s">
        <v>614</v>
      </c>
      <c r="E557" s="6" t="s">
        <v>9</v>
      </c>
      <c r="AD557" s="5">
        <f t="shared" si="47"/>
        <v>555</v>
      </c>
      <c r="AE557" s="97">
        <f t="shared" si="50"/>
        <v>55400</v>
      </c>
      <c r="AF557" s="2"/>
      <c r="AG557" s="2"/>
      <c r="AH557" s="2"/>
      <c r="AI557" s="6"/>
      <c r="AL557" s="5">
        <f t="shared" si="48"/>
        <v>555</v>
      </c>
      <c r="AM557" s="97">
        <f t="shared" si="51"/>
        <v>60300</v>
      </c>
      <c r="AN557" s="2"/>
      <c r="AO557" s="2"/>
    </row>
    <row r="558" spans="1:41" ht="13.5">
      <c r="A558" s="5">
        <f t="shared" si="49"/>
        <v>556</v>
      </c>
      <c r="B558" s="111" t="s">
        <v>618</v>
      </c>
      <c r="C558" s="2" t="s">
        <v>613</v>
      </c>
      <c r="D558" s="2" t="s">
        <v>614</v>
      </c>
      <c r="E558" s="6" t="s">
        <v>9</v>
      </c>
      <c r="AD558" s="5">
        <f t="shared" si="47"/>
        <v>556</v>
      </c>
      <c r="AE558" s="97">
        <f t="shared" si="50"/>
        <v>55500</v>
      </c>
      <c r="AF558" s="2"/>
      <c r="AG558" s="2"/>
      <c r="AH558" s="2"/>
      <c r="AI558" s="6"/>
      <c r="AL558" s="5">
        <f t="shared" si="48"/>
        <v>556</v>
      </c>
      <c r="AM558" s="97">
        <f t="shared" si="51"/>
        <v>60400</v>
      </c>
      <c r="AN558" s="2"/>
      <c r="AO558" s="2"/>
    </row>
    <row r="559" spans="1:41" ht="13.5">
      <c r="A559" s="5">
        <f t="shared" si="49"/>
        <v>557</v>
      </c>
      <c r="B559" s="111" t="s">
        <v>619</v>
      </c>
      <c r="C559" s="2" t="s">
        <v>613</v>
      </c>
      <c r="D559" s="2" t="s">
        <v>614</v>
      </c>
      <c r="E559" s="6" t="s">
        <v>9</v>
      </c>
      <c r="AD559" s="5">
        <f t="shared" si="47"/>
        <v>557</v>
      </c>
      <c r="AE559" s="97">
        <f t="shared" si="50"/>
        <v>55600</v>
      </c>
      <c r="AF559" s="2"/>
      <c r="AG559" s="2"/>
      <c r="AH559" s="2"/>
      <c r="AI559" s="6"/>
      <c r="AL559" s="5">
        <f t="shared" si="48"/>
        <v>557</v>
      </c>
      <c r="AM559" s="97">
        <f t="shared" si="51"/>
        <v>60500</v>
      </c>
      <c r="AN559" s="2"/>
      <c r="AO559" s="2"/>
    </row>
    <row r="560" spans="1:41" ht="13.5">
      <c r="A560" s="5">
        <f t="shared" si="49"/>
        <v>558</v>
      </c>
      <c r="B560" s="111" t="s">
        <v>620</v>
      </c>
      <c r="C560" s="2" t="s">
        <v>613</v>
      </c>
      <c r="D560" s="2" t="s">
        <v>614</v>
      </c>
      <c r="E560" s="6" t="s">
        <v>9</v>
      </c>
      <c r="AD560" s="5">
        <f t="shared" si="47"/>
        <v>558</v>
      </c>
      <c r="AE560" s="97">
        <f t="shared" si="50"/>
        <v>55700</v>
      </c>
      <c r="AF560" s="2"/>
      <c r="AG560" s="2"/>
      <c r="AH560" s="2"/>
      <c r="AI560" s="6"/>
      <c r="AL560" s="5">
        <f t="shared" si="48"/>
        <v>558</v>
      </c>
      <c r="AM560" s="97">
        <f t="shared" si="51"/>
        <v>60600</v>
      </c>
      <c r="AN560" s="2"/>
      <c r="AO560" s="2"/>
    </row>
    <row r="561" spans="1:41" ht="13.5">
      <c r="A561" s="5">
        <f t="shared" si="49"/>
        <v>559</v>
      </c>
      <c r="B561" s="111" t="s">
        <v>621</v>
      </c>
      <c r="C561" s="2" t="s">
        <v>613</v>
      </c>
      <c r="D561" s="2" t="s">
        <v>614</v>
      </c>
      <c r="E561" s="6" t="s">
        <v>9</v>
      </c>
      <c r="AD561" s="5">
        <f t="shared" si="47"/>
        <v>559</v>
      </c>
      <c r="AE561" s="97">
        <f t="shared" si="50"/>
        <v>55800</v>
      </c>
      <c r="AF561" s="2"/>
      <c r="AG561" s="2"/>
      <c r="AH561" s="2"/>
      <c r="AI561" s="6"/>
      <c r="AL561" s="5">
        <f t="shared" si="48"/>
        <v>559</v>
      </c>
      <c r="AM561" s="97">
        <f t="shared" si="51"/>
        <v>60700</v>
      </c>
      <c r="AN561" s="2"/>
      <c r="AO561" s="2"/>
    </row>
    <row r="562" spans="1:41" ht="13.5">
      <c r="A562" s="5">
        <f t="shared" si="49"/>
        <v>560</v>
      </c>
      <c r="B562" s="111" t="s">
        <v>622</v>
      </c>
      <c r="C562" s="2" t="s">
        <v>613</v>
      </c>
      <c r="D562" s="2" t="s">
        <v>614</v>
      </c>
      <c r="E562" s="6" t="s">
        <v>9</v>
      </c>
      <c r="AD562" s="5">
        <f t="shared" si="47"/>
        <v>560</v>
      </c>
      <c r="AE562" s="97">
        <f t="shared" si="50"/>
        <v>55900</v>
      </c>
      <c r="AF562" s="2"/>
      <c r="AG562" s="2"/>
      <c r="AH562" s="2"/>
      <c r="AI562" s="6"/>
      <c r="AL562" s="5">
        <f t="shared" si="48"/>
        <v>560</v>
      </c>
      <c r="AM562" s="97">
        <f t="shared" si="51"/>
        <v>60800</v>
      </c>
      <c r="AN562" s="2"/>
      <c r="AO562" s="2"/>
    </row>
    <row r="563" spans="1:41" ht="13.5">
      <c r="A563" s="5">
        <f t="shared" si="49"/>
        <v>561</v>
      </c>
      <c r="B563" s="111" t="s">
        <v>623</v>
      </c>
      <c r="C563" s="2" t="s">
        <v>613</v>
      </c>
      <c r="D563" s="2" t="s">
        <v>614</v>
      </c>
      <c r="E563" s="6" t="s">
        <v>9</v>
      </c>
      <c r="AD563" s="5">
        <f t="shared" si="47"/>
        <v>561</v>
      </c>
      <c r="AE563" s="97">
        <f t="shared" si="50"/>
        <v>56000</v>
      </c>
      <c r="AF563" s="2"/>
      <c r="AG563" s="2"/>
      <c r="AH563" s="2"/>
      <c r="AI563" s="6"/>
      <c r="AL563" s="5">
        <f t="shared" si="48"/>
        <v>561</v>
      </c>
      <c r="AM563" s="97">
        <f t="shared" si="51"/>
        <v>60900</v>
      </c>
      <c r="AN563" s="2"/>
      <c r="AO563" s="2"/>
    </row>
    <row r="564" spans="1:41" ht="13.5">
      <c r="A564" s="5">
        <f t="shared" si="49"/>
        <v>562</v>
      </c>
      <c r="B564" s="111" t="s">
        <v>624</v>
      </c>
      <c r="C564" s="2" t="s">
        <v>625</v>
      </c>
      <c r="D564" s="2" t="s">
        <v>626</v>
      </c>
      <c r="E564" s="6" t="s">
        <v>79</v>
      </c>
      <c r="AD564" s="5">
        <f t="shared" si="47"/>
        <v>562</v>
      </c>
      <c r="AE564" s="97">
        <f t="shared" si="50"/>
        <v>56100</v>
      </c>
      <c r="AF564" s="2"/>
      <c r="AG564" s="2"/>
      <c r="AH564" s="2"/>
      <c r="AI564" s="6"/>
      <c r="AL564" s="5">
        <f t="shared" si="48"/>
        <v>562</v>
      </c>
      <c r="AM564" s="97">
        <f t="shared" si="51"/>
        <v>61000</v>
      </c>
      <c r="AN564" s="2"/>
      <c r="AO564" s="2"/>
    </row>
    <row r="565" spans="1:41" ht="13.5">
      <c r="A565" s="5">
        <f t="shared" si="49"/>
        <v>563</v>
      </c>
      <c r="B565" s="111" t="s">
        <v>627</v>
      </c>
      <c r="C565" s="2" t="s">
        <v>625</v>
      </c>
      <c r="D565" s="2" t="s">
        <v>626</v>
      </c>
      <c r="E565" s="6" t="s">
        <v>79</v>
      </c>
      <c r="AD565" s="5">
        <f t="shared" si="47"/>
        <v>563</v>
      </c>
      <c r="AE565" s="97">
        <f t="shared" si="50"/>
        <v>56200</v>
      </c>
      <c r="AF565" s="2"/>
      <c r="AG565" s="2"/>
      <c r="AH565" s="2"/>
      <c r="AI565" s="6"/>
      <c r="AL565" s="5">
        <f t="shared" si="48"/>
        <v>563</v>
      </c>
      <c r="AM565" s="97">
        <f t="shared" si="51"/>
        <v>61100</v>
      </c>
      <c r="AN565" s="2"/>
      <c r="AO565" s="2"/>
    </row>
    <row r="566" spans="1:41" ht="13.5">
      <c r="A566" s="5">
        <f t="shared" si="49"/>
        <v>564</v>
      </c>
      <c r="B566" s="111" t="s">
        <v>628</v>
      </c>
      <c r="C566" s="2" t="s">
        <v>625</v>
      </c>
      <c r="D566" s="2" t="s">
        <v>626</v>
      </c>
      <c r="E566" s="6" t="s">
        <v>79</v>
      </c>
      <c r="AD566" s="5">
        <f t="shared" si="47"/>
        <v>564</v>
      </c>
      <c r="AE566" s="97">
        <f t="shared" si="50"/>
        <v>56300</v>
      </c>
      <c r="AF566" s="2"/>
      <c r="AG566" s="2"/>
      <c r="AH566" s="2"/>
      <c r="AI566" s="6"/>
      <c r="AL566" s="5">
        <f t="shared" si="48"/>
        <v>564</v>
      </c>
      <c r="AM566" s="97">
        <f t="shared" si="51"/>
        <v>61200</v>
      </c>
      <c r="AN566" s="2"/>
      <c r="AO566" s="2"/>
    </row>
    <row r="567" spans="1:41" ht="13.5">
      <c r="A567" s="5">
        <f t="shared" si="49"/>
        <v>565</v>
      </c>
      <c r="B567" s="111" t="s">
        <v>629</v>
      </c>
      <c r="C567" s="2" t="s">
        <v>625</v>
      </c>
      <c r="D567" s="2" t="s">
        <v>626</v>
      </c>
      <c r="E567" s="6" t="s">
        <v>79</v>
      </c>
      <c r="AD567" s="5">
        <f t="shared" si="47"/>
        <v>565</v>
      </c>
      <c r="AE567" s="97">
        <f t="shared" si="50"/>
        <v>56400</v>
      </c>
      <c r="AF567" s="2"/>
      <c r="AG567" s="2"/>
      <c r="AH567" s="2"/>
      <c r="AI567" s="6"/>
      <c r="AL567" s="5">
        <f t="shared" si="48"/>
        <v>565</v>
      </c>
      <c r="AM567" s="97">
        <f t="shared" si="51"/>
        <v>61300</v>
      </c>
      <c r="AN567" s="2"/>
      <c r="AO567" s="2"/>
    </row>
    <row r="568" spans="1:41" ht="13.5">
      <c r="A568" s="5">
        <f t="shared" si="49"/>
        <v>566</v>
      </c>
      <c r="B568" s="111" t="s">
        <v>630</v>
      </c>
      <c r="C568" s="2" t="s">
        <v>625</v>
      </c>
      <c r="D568" s="2" t="s">
        <v>626</v>
      </c>
      <c r="E568" s="6" t="s">
        <v>9</v>
      </c>
      <c r="AD568" s="5">
        <f t="shared" si="47"/>
        <v>566</v>
      </c>
      <c r="AE568" s="97">
        <f t="shared" si="50"/>
        <v>56500</v>
      </c>
      <c r="AF568" s="2"/>
      <c r="AG568" s="2"/>
      <c r="AH568" s="2"/>
      <c r="AI568" s="6"/>
      <c r="AL568" s="5">
        <f t="shared" si="48"/>
        <v>566</v>
      </c>
      <c r="AM568" s="97">
        <f t="shared" si="51"/>
        <v>61400</v>
      </c>
      <c r="AN568" s="2"/>
      <c r="AO568" s="2"/>
    </row>
    <row r="569" spans="1:41" ht="13.5">
      <c r="A569" s="5">
        <f t="shared" si="49"/>
        <v>567</v>
      </c>
      <c r="B569" s="111" t="s">
        <v>631</v>
      </c>
      <c r="C569" s="2" t="s">
        <v>625</v>
      </c>
      <c r="D569" s="2" t="s">
        <v>626</v>
      </c>
      <c r="E569" s="6" t="s">
        <v>79</v>
      </c>
      <c r="AD569" s="5">
        <f aca="true" t="shared" si="52" ref="AD569:AD632">AD568+1</f>
        <v>567</v>
      </c>
      <c r="AE569" s="97">
        <f t="shared" si="50"/>
        <v>56600</v>
      </c>
      <c r="AF569" s="2"/>
      <c r="AG569" s="2"/>
      <c r="AH569" s="2"/>
      <c r="AI569" s="6"/>
      <c r="AL569" s="5">
        <f aca="true" t="shared" si="53" ref="AL569:AL632">AL568+1</f>
        <v>567</v>
      </c>
      <c r="AM569" s="97">
        <f t="shared" si="51"/>
        <v>61500</v>
      </c>
      <c r="AN569" s="2"/>
      <c r="AO569" s="2"/>
    </row>
    <row r="570" spans="1:41" ht="13.5">
      <c r="A570" s="5">
        <f t="shared" si="49"/>
        <v>568</v>
      </c>
      <c r="B570" s="111" t="s">
        <v>632</v>
      </c>
      <c r="C570" s="2" t="s">
        <v>625</v>
      </c>
      <c r="D570" s="2" t="s">
        <v>626</v>
      </c>
      <c r="E570" s="6">
        <v>1</v>
      </c>
      <c r="AD570" s="5">
        <f t="shared" si="52"/>
        <v>568</v>
      </c>
      <c r="AE570" s="97">
        <f t="shared" si="50"/>
        <v>56700</v>
      </c>
      <c r="AF570" s="2"/>
      <c r="AG570" s="2"/>
      <c r="AH570" s="2"/>
      <c r="AI570" s="6"/>
      <c r="AL570" s="5">
        <f t="shared" si="53"/>
        <v>568</v>
      </c>
      <c r="AM570" s="97">
        <f t="shared" si="51"/>
        <v>61600</v>
      </c>
      <c r="AN570" s="2"/>
      <c r="AO570" s="2"/>
    </row>
    <row r="571" spans="1:41" ht="13.5">
      <c r="A571" s="5">
        <f t="shared" si="49"/>
        <v>569</v>
      </c>
      <c r="B571" s="111" t="s">
        <v>633</v>
      </c>
      <c r="C571" s="2" t="s">
        <v>625</v>
      </c>
      <c r="D571" s="2" t="s">
        <v>626</v>
      </c>
      <c r="E571" s="6" t="s">
        <v>9</v>
      </c>
      <c r="AD571" s="5">
        <f t="shared" si="52"/>
        <v>569</v>
      </c>
      <c r="AE571" s="97">
        <f t="shared" si="50"/>
        <v>56800</v>
      </c>
      <c r="AF571" s="2"/>
      <c r="AG571" s="2"/>
      <c r="AH571" s="2"/>
      <c r="AI571" s="6"/>
      <c r="AL571" s="5">
        <f t="shared" si="53"/>
        <v>569</v>
      </c>
      <c r="AM571" s="97">
        <f t="shared" si="51"/>
        <v>61700</v>
      </c>
      <c r="AN571" s="2"/>
      <c r="AO571" s="2"/>
    </row>
    <row r="572" spans="1:41" ht="13.5">
      <c r="A572" s="5">
        <f t="shared" si="49"/>
        <v>570</v>
      </c>
      <c r="B572" s="111" t="s">
        <v>634</v>
      </c>
      <c r="C572" s="2" t="s">
        <v>625</v>
      </c>
      <c r="D572" s="2" t="s">
        <v>626</v>
      </c>
      <c r="E572" s="6" t="s">
        <v>9</v>
      </c>
      <c r="AD572" s="5">
        <f t="shared" si="52"/>
        <v>570</v>
      </c>
      <c r="AE572" s="97">
        <f t="shared" si="50"/>
        <v>56900</v>
      </c>
      <c r="AF572" s="2"/>
      <c r="AG572" s="2"/>
      <c r="AH572" s="2"/>
      <c r="AI572" s="6"/>
      <c r="AL572" s="5">
        <f t="shared" si="53"/>
        <v>570</v>
      </c>
      <c r="AM572" s="97">
        <f t="shared" si="51"/>
        <v>61800</v>
      </c>
      <c r="AN572" s="2"/>
      <c r="AO572" s="2"/>
    </row>
    <row r="573" spans="1:41" ht="13.5">
      <c r="A573" s="5">
        <f t="shared" si="49"/>
        <v>571</v>
      </c>
      <c r="B573" s="111" t="s">
        <v>635</v>
      </c>
      <c r="C573" s="2" t="s">
        <v>625</v>
      </c>
      <c r="D573" s="2" t="s">
        <v>626</v>
      </c>
      <c r="E573" s="6" t="s">
        <v>9</v>
      </c>
      <c r="AD573" s="5">
        <f t="shared" si="52"/>
        <v>571</v>
      </c>
      <c r="AE573" s="97">
        <f t="shared" si="50"/>
        <v>57000</v>
      </c>
      <c r="AF573" s="2"/>
      <c r="AG573" s="2"/>
      <c r="AH573" s="2"/>
      <c r="AI573" s="6"/>
      <c r="AL573" s="5">
        <f t="shared" si="53"/>
        <v>571</v>
      </c>
      <c r="AM573" s="97">
        <f t="shared" si="51"/>
        <v>61900</v>
      </c>
      <c r="AN573" s="2"/>
      <c r="AO573" s="2"/>
    </row>
    <row r="574" spans="1:41" ht="13.5">
      <c r="A574" s="5">
        <f t="shared" si="49"/>
        <v>572</v>
      </c>
      <c r="B574" s="111" t="s">
        <v>636</v>
      </c>
      <c r="C574" s="2" t="s">
        <v>625</v>
      </c>
      <c r="D574" s="2" t="s">
        <v>626</v>
      </c>
      <c r="E574" s="6" t="s">
        <v>9</v>
      </c>
      <c r="AD574" s="5">
        <f t="shared" si="52"/>
        <v>572</v>
      </c>
      <c r="AE574" s="97">
        <f t="shared" si="50"/>
        <v>57100</v>
      </c>
      <c r="AF574" s="2"/>
      <c r="AG574" s="2"/>
      <c r="AH574" s="2"/>
      <c r="AI574" s="6"/>
      <c r="AL574" s="5">
        <f t="shared" si="53"/>
        <v>572</v>
      </c>
      <c r="AM574" s="97">
        <f t="shared" si="51"/>
        <v>62000</v>
      </c>
      <c r="AN574" s="2"/>
      <c r="AO574" s="2"/>
    </row>
    <row r="575" spans="1:41" ht="13.5">
      <c r="A575" s="5">
        <f t="shared" si="49"/>
        <v>573</v>
      </c>
      <c r="B575" s="111" t="s">
        <v>637</v>
      </c>
      <c r="C575" s="2" t="s">
        <v>625</v>
      </c>
      <c r="D575" s="2" t="s">
        <v>626</v>
      </c>
      <c r="E575" s="6" t="s">
        <v>9</v>
      </c>
      <c r="AD575" s="5">
        <f t="shared" si="52"/>
        <v>573</v>
      </c>
      <c r="AE575" s="97">
        <f t="shared" si="50"/>
        <v>57200</v>
      </c>
      <c r="AF575" s="2"/>
      <c r="AG575" s="2"/>
      <c r="AH575" s="2"/>
      <c r="AI575" s="6"/>
      <c r="AL575" s="5">
        <f t="shared" si="53"/>
        <v>573</v>
      </c>
      <c r="AM575" s="97">
        <f t="shared" si="51"/>
        <v>62100</v>
      </c>
      <c r="AN575" s="2"/>
      <c r="AO575" s="2"/>
    </row>
    <row r="576" spans="1:41" ht="13.5">
      <c r="A576" s="5">
        <f t="shared" si="49"/>
        <v>574</v>
      </c>
      <c r="B576" s="111" t="s">
        <v>638</v>
      </c>
      <c r="C576" s="2" t="s">
        <v>625</v>
      </c>
      <c r="D576" s="2" t="s">
        <v>626</v>
      </c>
      <c r="E576" s="6" t="s">
        <v>9</v>
      </c>
      <c r="AD576" s="5">
        <f t="shared" si="52"/>
        <v>574</v>
      </c>
      <c r="AE576" s="97">
        <f t="shared" si="50"/>
        <v>57300</v>
      </c>
      <c r="AF576" s="2"/>
      <c r="AG576" s="2"/>
      <c r="AH576" s="2"/>
      <c r="AI576" s="6"/>
      <c r="AL576" s="5">
        <f t="shared" si="53"/>
        <v>574</v>
      </c>
      <c r="AM576" s="97">
        <f t="shared" si="51"/>
        <v>62200</v>
      </c>
      <c r="AN576" s="2"/>
      <c r="AO576" s="2"/>
    </row>
    <row r="577" spans="1:41" ht="13.5">
      <c r="A577" s="5">
        <f t="shared" si="49"/>
        <v>575</v>
      </c>
      <c r="B577" s="111" t="s">
        <v>639</v>
      </c>
      <c r="C577" s="2" t="s">
        <v>625</v>
      </c>
      <c r="D577" s="2" t="s">
        <v>626</v>
      </c>
      <c r="E577" s="6" t="s">
        <v>9</v>
      </c>
      <c r="AD577" s="5">
        <f t="shared" si="52"/>
        <v>575</v>
      </c>
      <c r="AE577" s="97">
        <f t="shared" si="50"/>
        <v>57400</v>
      </c>
      <c r="AF577" s="2"/>
      <c r="AG577" s="2"/>
      <c r="AH577" s="2"/>
      <c r="AI577" s="6"/>
      <c r="AL577" s="5">
        <f t="shared" si="53"/>
        <v>575</v>
      </c>
      <c r="AM577" s="97">
        <f t="shared" si="51"/>
        <v>62300</v>
      </c>
      <c r="AN577" s="2"/>
      <c r="AO577" s="2"/>
    </row>
    <row r="578" spans="1:41" ht="13.5">
      <c r="A578" s="5">
        <f t="shared" si="49"/>
        <v>576</v>
      </c>
      <c r="B578" s="111" t="s">
        <v>640</v>
      </c>
      <c r="C578" s="2" t="s">
        <v>625</v>
      </c>
      <c r="D578" s="2" t="s">
        <v>626</v>
      </c>
      <c r="E578" s="6" t="s">
        <v>9</v>
      </c>
      <c r="AD578" s="5">
        <f t="shared" si="52"/>
        <v>576</v>
      </c>
      <c r="AE578" s="97">
        <f t="shared" si="50"/>
        <v>57500</v>
      </c>
      <c r="AF578" s="2"/>
      <c r="AG578" s="2"/>
      <c r="AH578" s="2"/>
      <c r="AI578" s="6"/>
      <c r="AL578" s="5">
        <f t="shared" si="53"/>
        <v>576</v>
      </c>
      <c r="AM578" s="97">
        <f t="shared" si="51"/>
        <v>62400</v>
      </c>
      <c r="AN578" s="2"/>
      <c r="AO578" s="2"/>
    </row>
    <row r="579" spans="1:41" ht="13.5">
      <c r="A579" s="5">
        <f t="shared" si="49"/>
        <v>577</v>
      </c>
      <c r="B579" s="111" t="s">
        <v>641</v>
      </c>
      <c r="C579" s="2" t="s">
        <v>625</v>
      </c>
      <c r="D579" s="2" t="s">
        <v>626</v>
      </c>
      <c r="E579" s="6" t="s">
        <v>9</v>
      </c>
      <c r="AD579" s="5">
        <f t="shared" si="52"/>
        <v>577</v>
      </c>
      <c r="AE579" s="97">
        <f t="shared" si="50"/>
        <v>57600</v>
      </c>
      <c r="AF579" s="2"/>
      <c r="AG579" s="2"/>
      <c r="AH579" s="2"/>
      <c r="AI579" s="6"/>
      <c r="AL579" s="5">
        <f t="shared" si="53"/>
        <v>577</v>
      </c>
      <c r="AM579" s="97">
        <f t="shared" si="51"/>
        <v>62500</v>
      </c>
      <c r="AN579" s="2"/>
      <c r="AO579" s="2"/>
    </row>
    <row r="580" spans="1:41" ht="13.5">
      <c r="A580" s="5">
        <f aca="true" t="shared" si="54" ref="A580:A643">A579+1</f>
        <v>578</v>
      </c>
      <c r="B580" s="111" t="s">
        <v>642</v>
      </c>
      <c r="C580" s="2" t="s">
        <v>625</v>
      </c>
      <c r="D580" s="2" t="s">
        <v>626</v>
      </c>
      <c r="E580" s="6" t="s">
        <v>9</v>
      </c>
      <c r="AD580" s="5">
        <f t="shared" si="52"/>
        <v>578</v>
      </c>
      <c r="AE580" s="97">
        <f t="shared" si="50"/>
        <v>57700</v>
      </c>
      <c r="AF580" s="2"/>
      <c r="AG580" s="2"/>
      <c r="AH580" s="2"/>
      <c r="AI580" s="6"/>
      <c r="AL580" s="5">
        <f t="shared" si="53"/>
        <v>578</v>
      </c>
      <c r="AM580" s="97">
        <f t="shared" si="51"/>
        <v>62600</v>
      </c>
      <c r="AN580" s="2"/>
      <c r="AO580" s="2"/>
    </row>
    <row r="581" spans="1:41" ht="13.5">
      <c r="A581" s="5">
        <f t="shared" si="54"/>
        <v>579</v>
      </c>
      <c r="B581" s="111" t="s">
        <v>643</v>
      </c>
      <c r="C581" s="2" t="s">
        <v>625</v>
      </c>
      <c r="D581" s="2" t="s">
        <v>626</v>
      </c>
      <c r="E581" s="6" t="s">
        <v>9</v>
      </c>
      <c r="AD581" s="5">
        <f t="shared" si="52"/>
        <v>579</v>
      </c>
      <c r="AE581" s="97">
        <f aca="true" t="shared" si="55" ref="AE581:AE644">AE580+100</f>
        <v>57800</v>
      </c>
      <c r="AF581" s="2"/>
      <c r="AG581" s="2"/>
      <c r="AH581" s="2"/>
      <c r="AI581" s="6"/>
      <c r="AL581" s="5">
        <f t="shared" si="53"/>
        <v>579</v>
      </c>
      <c r="AM581" s="97">
        <f t="shared" si="51"/>
        <v>62700</v>
      </c>
      <c r="AN581" s="2"/>
      <c r="AO581" s="2"/>
    </row>
    <row r="582" spans="1:41" ht="13.5">
      <c r="A582" s="5">
        <f t="shared" si="54"/>
        <v>580</v>
      </c>
      <c r="B582" s="111" t="s">
        <v>644</v>
      </c>
      <c r="C582" s="2" t="s">
        <v>625</v>
      </c>
      <c r="D582" s="2" t="s">
        <v>626</v>
      </c>
      <c r="E582" s="6" t="s">
        <v>9</v>
      </c>
      <c r="AD582" s="5">
        <f t="shared" si="52"/>
        <v>580</v>
      </c>
      <c r="AE582" s="97">
        <f t="shared" si="55"/>
        <v>57900</v>
      </c>
      <c r="AF582" s="2"/>
      <c r="AG582" s="2"/>
      <c r="AH582" s="2"/>
      <c r="AI582" s="6"/>
      <c r="AL582" s="5">
        <f t="shared" si="53"/>
        <v>580</v>
      </c>
      <c r="AM582" s="97">
        <f aca="true" t="shared" si="56" ref="AM582:AM645">IF(AM581="","",IF(99999-$AG$2&lt;AM581,"",AM581+100))</f>
        <v>62800</v>
      </c>
      <c r="AN582" s="2"/>
      <c r="AO582" s="2"/>
    </row>
    <row r="583" spans="1:41" ht="13.5">
      <c r="A583" s="5">
        <f t="shared" si="54"/>
        <v>581</v>
      </c>
      <c r="B583" s="111" t="s">
        <v>645</v>
      </c>
      <c r="C583" s="2" t="s">
        <v>625</v>
      </c>
      <c r="D583" s="2" t="s">
        <v>626</v>
      </c>
      <c r="E583" s="6" t="s">
        <v>9</v>
      </c>
      <c r="AD583" s="5">
        <f t="shared" si="52"/>
        <v>581</v>
      </c>
      <c r="AE583" s="97">
        <f t="shared" si="55"/>
        <v>58000</v>
      </c>
      <c r="AF583" s="2"/>
      <c r="AG583" s="2"/>
      <c r="AH583" s="2"/>
      <c r="AI583" s="6"/>
      <c r="AL583" s="5">
        <f t="shared" si="53"/>
        <v>581</v>
      </c>
      <c r="AM583" s="97">
        <f t="shared" si="56"/>
        <v>62900</v>
      </c>
      <c r="AN583" s="2"/>
      <c r="AO583" s="2"/>
    </row>
    <row r="584" spans="1:41" ht="13.5">
      <c r="A584" s="5">
        <f t="shared" si="54"/>
        <v>582</v>
      </c>
      <c r="B584" s="111" t="s">
        <v>646</v>
      </c>
      <c r="C584" s="2" t="s">
        <v>625</v>
      </c>
      <c r="D584" s="2" t="s">
        <v>626</v>
      </c>
      <c r="E584" s="6" t="s">
        <v>9</v>
      </c>
      <c r="AD584" s="5">
        <f t="shared" si="52"/>
        <v>582</v>
      </c>
      <c r="AE584" s="97">
        <f t="shared" si="55"/>
        <v>58100</v>
      </c>
      <c r="AF584" s="2"/>
      <c r="AG584" s="2"/>
      <c r="AH584" s="2"/>
      <c r="AI584" s="6"/>
      <c r="AL584" s="5">
        <f t="shared" si="53"/>
        <v>582</v>
      </c>
      <c r="AM584" s="97">
        <f t="shared" si="56"/>
        <v>63000</v>
      </c>
      <c r="AN584" s="2"/>
      <c r="AO584" s="2"/>
    </row>
    <row r="585" spans="1:41" ht="13.5">
      <c r="A585" s="5">
        <f t="shared" si="54"/>
        <v>583</v>
      </c>
      <c r="B585" s="111" t="s">
        <v>647</v>
      </c>
      <c r="C585" s="2" t="s">
        <v>625</v>
      </c>
      <c r="D585" s="2" t="s">
        <v>626</v>
      </c>
      <c r="E585" s="6" t="s">
        <v>9</v>
      </c>
      <c r="AD585" s="5">
        <f t="shared" si="52"/>
        <v>583</v>
      </c>
      <c r="AE585" s="97">
        <f t="shared" si="55"/>
        <v>58200</v>
      </c>
      <c r="AF585" s="2"/>
      <c r="AG585" s="2"/>
      <c r="AH585" s="2"/>
      <c r="AI585" s="6"/>
      <c r="AL585" s="5">
        <f t="shared" si="53"/>
        <v>583</v>
      </c>
      <c r="AM585" s="97">
        <f t="shared" si="56"/>
        <v>63100</v>
      </c>
      <c r="AN585" s="2"/>
      <c r="AO585" s="2"/>
    </row>
    <row r="586" spans="1:41" ht="13.5">
      <c r="A586" s="5">
        <f t="shared" si="54"/>
        <v>584</v>
      </c>
      <c r="B586" s="111" t="s">
        <v>648</v>
      </c>
      <c r="C586" s="2" t="s">
        <v>625</v>
      </c>
      <c r="D586" s="2" t="s">
        <v>626</v>
      </c>
      <c r="E586" s="6" t="s">
        <v>9</v>
      </c>
      <c r="AD586" s="5">
        <f t="shared" si="52"/>
        <v>584</v>
      </c>
      <c r="AE586" s="97">
        <f t="shared" si="55"/>
        <v>58300</v>
      </c>
      <c r="AF586" s="2"/>
      <c r="AG586" s="2"/>
      <c r="AH586" s="2"/>
      <c r="AI586" s="6"/>
      <c r="AL586" s="5">
        <f t="shared" si="53"/>
        <v>584</v>
      </c>
      <c r="AM586" s="97">
        <f t="shared" si="56"/>
        <v>63200</v>
      </c>
      <c r="AN586" s="2"/>
      <c r="AO586" s="2"/>
    </row>
    <row r="587" spans="1:41" ht="13.5">
      <c r="A587" s="5">
        <f t="shared" si="54"/>
        <v>585</v>
      </c>
      <c r="B587" s="111" t="s">
        <v>649</v>
      </c>
      <c r="C587" s="2" t="s">
        <v>625</v>
      </c>
      <c r="D587" s="2" t="s">
        <v>626</v>
      </c>
      <c r="E587" s="6" t="s">
        <v>9</v>
      </c>
      <c r="AD587" s="5">
        <f t="shared" si="52"/>
        <v>585</v>
      </c>
      <c r="AE587" s="97">
        <f t="shared" si="55"/>
        <v>58400</v>
      </c>
      <c r="AF587" s="2"/>
      <c r="AG587" s="2"/>
      <c r="AH587" s="2"/>
      <c r="AI587" s="6"/>
      <c r="AL587" s="5">
        <f t="shared" si="53"/>
        <v>585</v>
      </c>
      <c r="AM587" s="97">
        <f t="shared" si="56"/>
        <v>63300</v>
      </c>
      <c r="AN587" s="2"/>
      <c r="AO587" s="2"/>
    </row>
    <row r="588" spans="1:41" ht="13.5">
      <c r="A588" s="5">
        <f t="shared" si="54"/>
        <v>586</v>
      </c>
      <c r="B588" s="111" t="s">
        <v>650</v>
      </c>
      <c r="C588" s="2" t="s">
        <v>625</v>
      </c>
      <c r="D588" s="2" t="s">
        <v>626</v>
      </c>
      <c r="E588" s="6" t="s">
        <v>9</v>
      </c>
      <c r="AD588" s="5">
        <f t="shared" si="52"/>
        <v>586</v>
      </c>
      <c r="AE588" s="97">
        <f t="shared" si="55"/>
        <v>58500</v>
      </c>
      <c r="AF588" s="2"/>
      <c r="AG588" s="2"/>
      <c r="AH588" s="2"/>
      <c r="AI588" s="6"/>
      <c r="AL588" s="5">
        <f t="shared" si="53"/>
        <v>586</v>
      </c>
      <c r="AM588" s="97">
        <f t="shared" si="56"/>
        <v>63400</v>
      </c>
      <c r="AN588" s="2"/>
      <c r="AO588" s="2"/>
    </row>
    <row r="589" spans="1:41" ht="13.5">
      <c r="A589" s="5">
        <f t="shared" si="54"/>
        <v>587</v>
      </c>
      <c r="B589" s="111" t="s">
        <v>651</v>
      </c>
      <c r="C589" s="2" t="s">
        <v>625</v>
      </c>
      <c r="D589" s="2" t="s">
        <v>626</v>
      </c>
      <c r="E589" s="6" t="s">
        <v>9</v>
      </c>
      <c r="AD589" s="5">
        <f t="shared" si="52"/>
        <v>587</v>
      </c>
      <c r="AE589" s="97">
        <f t="shared" si="55"/>
        <v>58600</v>
      </c>
      <c r="AF589" s="2"/>
      <c r="AG589" s="2"/>
      <c r="AH589" s="2"/>
      <c r="AI589" s="6"/>
      <c r="AL589" s="5">
        <f t="shared" si="53"/>
        <v>587</v>
      </c>
      <c r="AM589" s="97">
        <f t="shared" si="56"/>
        <v>63500</v>
      </c>
      <c r="AN589" s="2"/>
      <c r="AO589" s="2"/>
    </row>
    <row r="590" spans="1:41" ht="13.5">
      <c r="A590" s="5">
        <f t="shared" si="54"/>
        <v>588</v>
      </c>
      <c r="B590" s="111" t="s">
        <v>652</v>
      </c>
      <c r="C590" s="2" t="s">
        <v>625</v>
      </c>
      <c r="D590" s="2" t="s">
        <v>626</v>
      </c>
      <c r="E590" s="6" t="s">
        <v>9</v>
      </c>
      <c r="AD590" s="5">
        <f t="shared" si="52"/>
        <v>588</v>
      </c>
      <c r="AE590" s="97">
        <f t="shared" si="55"/>
        <v>58700</v>
      </c>
      <c r="AF590" s="2"/>
      <c r="AG590" s="2"/>
      <c r="AH590" s="2"/>
      <c r="AI590" s="6"/>
      <c r="AL590" s="5">
        <f t="shared" si="53"/>
        <v>588</v>
      </c>
      <c r="AM590" s="97">
        <f t="shared" si="56"/>
        <v>63600</v>
      </c>
      <c r="AN590" s="2"/>
      <c r="AO590" s="2"/>
    </row>
    <row r="591" spans="1:41" ht="13.5">
      <c r="A591" s="5">
        <f t="shared" si="54"/>
        <v>589</v>
      </c>
      <c r="B591" s="111" t="s">
        <v>653</v>
      </c>
      <c r="C591" s="2" t="s">
        <v>625</v>
      </c>
      <c r="D591" s="2" t="s">
        <v>626</v>
      </c>
      <c r="E591" s="6" t="s">
        <v>9</v>
      </c>
      <c r="AD591" s="5">
        <f t="shared" si="52"/>
        <v>589</v>
      </c>
      <c r="AE591" s="97">
        <f t="shared" si="55"/>
        <v>58800</v>
      </c>
      <c r="AF591" s="2"/>
      <c r="AG591" s="2"/>
      <c r="AH591" s="2"/>
      <c r="AI591" s="6"/>
      <c r="AL591" s="5">
        <f t="shared" si="53"/>
        <v>589</v>
      </c>
      <c r="AM591" s="97">
        <f t="shared" si="56"/>
        <v>63700</v>
      </c>
      <c r="AN591" s="2"/>
      <c r="AO591" s="2"/>
    </row>
    <row r="592" spans="1:41" ht="13.5">
      <c r="A592" s="5">
        <f t="shared" si="54"/>
        <v>590</v>
      </c>
      <c r="B592" s="111" t="s">
        <v>654</v>
      </c>
      <c r="C592" s="2" t="s">
        <v>625</v>
      </c>
      <c r="D592" s="2" t="s">
        <v>626</v>
      </c>
      <c r="E592" s="6" t="s">
        <v>9</v>
      </c>
      <c r="AD592" s="5">
        <f t="shared" si="52"/>
        <v>590</v>
      </c>
      <c r="AE592" s="97">
        <f t="shared" si="55"/>
        <v>58900</v>
      </c>
      <c r="AF592" s="2"/>
      <c r="AG592" s="2"/>
      <c r="AH592" s="2"/>
      <c r="AI592" s="6"/>
      <c r="AL592" s="5">
        <f t="shared" si="53"/>
        <v>590</v>
      </c>
      <c r="AM592" s="97">
        <f t="shared" si="56"/>
        <v>63800</v>
      </c>
      <c r="AN592" s="2"/>
      <c r="AO592" s="2"/>
    </row>
    <row r="593" spans="1:41" ht="13.5">
      <c r="A593" s="5">
        <f t="shared" si="54"/>
        <v>591</v>
      </c>
      <c r="B593" s="111" t="s">
        <v>655</v>
      </c>
      <c r="C593" s="2" t="s">
        <v>656</v>
      </c>
      <c r="D593" s="2" t="s">
        <v>657</v>
      </c>
      <c r="E593" s="6" t="s">
        <v>9</v>
      </c>
      <c r="AD593" s="5">
        <f t="shared" si="52"/>
        <v>591</v>
      </c>
      <c r="AE593" s="97">
        <f t="shared" si="55"/>
        <v>59000</v>
      </c>
      <c r="AF593" s="2"/>
      <c r="AG593" s="2"/>
      <c r="AH593" s="2"/>
      <c r="AI593" s="6"/>
      <c r="AL593" s="5">
        <f t="shared" si="53"/>
        <v>591</v>
      </c>
      <c r="AM593" s="97">
        <f t="shared" si="56"/>
        <v>63900</v>
      </c>
      <c r="AN593" s="2"/>
      <c r="AO593" s="2"/>
    </row>
    <row r="594" spans="1:41" ht="13.5">
      <c r="A594" s="5">
        <f t="shared" si="54"/>
        <v>592</v>
      </c>
      <c r="B594" s="111" t="s">
        <v>658</v>
      </c>
      <c r="C594" s="2" t="s">
        <v>656</v>
      </c>
      <c r="D594" s="2" t="s">
        <v>657</v>
      </c>
      <c r="E594" s="6" t="s">
        <v>9</v>
      </c>
      <c r="AD594" s="5">
        <f t="shared" si="52"/>
        <v>592</v>
      </c>
      <c r="AE594" s="97">
        <f t="shared" si="55"/>
        <v>59100</v>
      </c>
      <c r="AF594" s="2"/>
      <c r="AG594" s="2"/>
      <c r="AH594" s="2"/>
      <c r="AI594" s="6"/>
      <c r="AL594" s="5">
        <f t="shared" si="53"/>
        <v>592</v>
      </c>
      <c r="AM594" s="97">
        <f t="shared" si="56"/>
        <v>64000</v>
      </c>
      <c r="AN594" s="2"/>
      <c r="AO594" s="2"/>
    </row>
    <row r="595" spans="1:41" ht="13.5">
      <c r="A595" s="5">
        <f t="shared" si="54"/>
        <v>593</v>
      </c>
      <c r="B595" s="111" t="s">
        <v>659</v>
      </c>
      <c r="C595" s="2" t="s">
        <v>656</v>
      </c>
      <c r="D595" s="2" t="s">
        <v>657</v>
      </c>
      <c r="E595" s="6" t="s">
        <v>9</v>
      </c>
      <c r="AD595" s="5">
        <f t="shared" si="52"/>
        <v>593</v>
      </c>
      <c r="AE595" s="97">
        <f t="shared" si="55"/>
        <v>59200</v>
      </c>
      <c r="AF595" s="2"/>
      <c r="AG595" s="2"/>
      <c r="AH595" s="2"/>
      <c r="AI595" s="6"/>
      <c r="AL595" s="5">
        <f t="shared" si="53"/>
        <v>593</v>
      </c>
      <c r="AM595" s="97">
        <f t="shared" si="56"/>
        <v>64100</v>
      </c>
      <c r="AN595" s="2"/>
      <c r="AO595" s="2"/>
    </row>
    <row r="596" spans="1:41" ht="13.5">
      <c r="A596" s="5">
        <f t="shared" si="54"/>
        <v>594</v>
      </c>
      <c r="B596" s="111" t="s">
        <v>660</v>
      </c>
      <c r="C596" s="2" t="s">
        <v>656</v>
      </c>
      <c r="D596" s="2" t="s">
        <v>657</v>
      </c>
      <c r="E596" s="6" t="s">
        <v>9</v>
      </c>
      <c r="AD596" s="5">
        <f t="shared" si="52"/>
        <v>594</v>
      </c>
      <c r="AE596" s="97">
        <f t="shared" si="55"/>
        <v>59300</v>
      </c>
      <c r="AF596" s="2"/>
      <c r="AG596" s="2"/>
      <c r="AH596" s="2"/>
      <c r="AI596" s="6"/>
      <c r="AL596" s="5">
        <f t="shared" si="53"/>
        <v>594</v>
      </c>
      <c r="AM596" s="97">
        <f t="shared" si="56"/>
        <v>64200</v>
      </c>
      <c r="AN596" s="2"/>
      <c r="AO596" s="2"/>
    </row>
    <row r="597" spans="1:41" ht="13.5">
      <c r="A597" s="5">
        <f t="shared" si="54"/>
        <v>595</v>
      </c>
      <c r="B597" s="111" t="s">
        <v>661</v>
      </c>
      <c r="C597" s="2" t="s">
        <v>656</v>
      </c>
      <c r="D597" s="2" t="s">
        <v>657</v>
      </c>
      <c r="E597" s="6" t="s">
        <v>9</v>
      </c>
      <c r="AD597" s="5">
        <f t="shared" si="52"/>
        <v>595</v>
      </c>
      <c r="AE597" s="97">
        <f t="shared" si="55"/>
        <v>59400</v>
      </c>
      <c r="AF597" s="2"/>
      <c r="AG597" s="2"/>
      <c r="AH597" s="2"/>
      <c r="AI597" s="6"/>
      <c r="AL597" s="5">
        <f t="shared" si="53"/>
        <v>595</v>
      </c>
      <c r="AM597" s="97">
        <f t="shared" si="56"/>
        <v>64300</v>
      </c>
      <c r="AN597" s="2"/>
      <c r="AO597" s="2"/>
    </row>
    <row r="598" spans="1:41" ht="13.5">
      <c r="A598" s="5">
        <f t="shared" si="54"/>
        <v>596</v>
      </c>
      <c r="B598" s="111" t="s">
        <v>662</v>
      </c>
      <c r="C598" s="2" t="s">
        <v>656</v>
      </c>
      <c r="D598" s="2" t="s">
        <v>657</v>
      </c>
      <c r="E598" s="6" t="s">
        <v>9</v>
      </c>
      <c r="AD598" s="5">
        <f t="shared" si="52"/>
        <v>596</v>
      </c>
      <c r="AE598" s="97">
        <f t="shared" si="55"/>
        <v>59500</v>
      </c>
      <c r="AF598" s="2"/>
      <c r="AG598" s="2"/>
      <c r="AH598" s="2"/>
      <c r="AI598" s="6"/>
      <c r="AL598" s="5">
        <f t="shared" si="53"/>
        <v>596</v>
      </c>
      <c r="AM598" s="97">
        <f t="shared" si="56"/>
        <v>64400</v>
      </c>
      <c r="AN598" s="2"/>
      <c r="AO598" s="2"/>
    </row>
    <row r="599" spans="1:41" ht="13.5">
      <c r="A599" s="5">
        <f t="shared" si="54"/>
        <v>597</v>
      </c>
      <c r="B599" s="111" t="s">
        <v>663</v>
      </c>
      <c r="C599" s="2" t="s">
        <v>656</v>
      </c>
      <c r="D599" s="2" t="s">
        <v>657</v>
      </c>
      <c r="E599" s="6" t="s">
        <v>9</v>
      </c>
      <c r="AD599" s="5">
        <f t="shared" si="52"/>
        <v>597</v>
      </c>
      <c r="AE599" s="97">
        <f t="shared" si="55"/>
        <v>59600</v>
      </c>
      <c r="AF599" s="2"/>
      <c r="AG599" s="2"/>
      <c r="AH599" s="2"/>
      <c r="AI599" s="6"/>
      <c r="AL599" s="5">
        <f t="shared" si="53"/>
        <v>597</v>
      </c>
      <c r="AM599" s="97">
        <f t="shared" si="56"/>
        <v>64500</v>
      </c>
      <c r="AN599" s="2"/>
      <c r="AO599" s="2"/>
    </row>
    <row r="600" spans="1:41" ht="13.5">
      <c r="A600" s="5">
        <f t="shared" si="54"/>
        <v>598</v>
      </c>
      <c r="B600" s="111" t="s">
        <v>664</v>
      </c>
      <c r="C600" s="2" t="s">
        <v>656</v>
      </c>
      <c r="D600" s="2" t="s">
        <v>657</v>
      </c>
      <c r="E600" s="6" t="s">
        <v>9</v>
      </c>
      <c r="AD600" s="5">
        <f t="shared" si="52"/>
        <v>598</v>
      </c>
      <c r="AE600" s="97">
        <f t="shared" si="55"/>
        <v>59700</v>
      </c>
      <c r="AF600" s="2"/>
      <c r="AG600" s="2"/>
      <c r="AH600" s="2"/>
      <c r="AI600" s="6"/>
      <c r="AL600" s="5">
        <f t="shared" si="53"/>
        <v>598</v>
      </c>
      <c r="AM600" s="97">
        <f t="shared" si="56"/>
        <v>64600</v>
      </c>
      <c r="AN600" s="2"/>
      <c r="AO600" s="2"/>
    </row>
    <row r="601" spans="1:41" ht="13.5">
      <c r="A601" s="5">
        <f t="shared" si="54"/>
        <v>599</v>
      </c>
      <c r="B601" s="111" t="s">
        <v>665</v>
      </c>
      <c r="C601" s="2" t="s">
        <v>656</v>
      </c>
      <c r="D601" s="2" t="s">
        <v>657</v>
      </c>
      <c r="E601" s="6" t="s">
        <v>9</v>
      </c>
      <c r="AD601" s="5">
        <f t="shared" si="52"/>
        <v>599</v>
      </c>
      <c r="AE601" s="97">
        <f t="shared" si="55"/>
        <v>59800</v>
      </c>
      <c r="AF601" s="2"/>
      <c r="AG601" s="2"/>
      <c r="AH601" s="2"/>
      <c r="AI601" s="6"/>
      <c r="AL601" s="5">
        <f t="shared" si="53"/>
        <v>599</v>
      </c>
      <c r="AM601" s="97">
        <f t="shared" si="56"/>
        <v>64700</v>
      </c>
      <c r="AN601" s="2"/>
      <c r="AO601" s="2"/>
    </row>
    <row r="602" spans="1:41" ht="13.5">
      <c r="A602" s="5">
        <f t="shared" si="54"/>
        <v>600</v>
      </c>
      <c r="B602" s="111" t="s">
        <v>666</v>
      </c>
      <c r="C602" s="2" t="s">
        <v>656</v>
      </c>
      <c r="D602" s="2" t="s">
        <v>657</v>
      </c>
      <c r="E602" s="6" t="s">
        <v>9</v>
      </c>
      <c r="AD602" s="5">
        <f t="shared" si="52"/>
        <v>600</v>
      </c>
      <c r="AE602" s="97">
        <f t="shared" si="55"/>
        <v>59900</v>
      </c>
      <c r="AF602" s="2"/>
      <c r="AG602" s="2"/>
      <c r="AH602" s="2"/>
      <c r="AI602" s="6"/>
      <c r="AL602" s="5">
        <f t="shared" si="53"/>
        <v>600</v>
      </c>
      <c r="AM602" s="97">
        <f t="shared" si="56"/>
        <v>64800</v>
      </c>
      <c r="AN602" s="2"/>
      <c r="AO602" s="2"/>
    </row>
    <row r="603" spans="1:41" ht="13.5">
      <c r="A603" s="5">
        <f t="shared" si="54"/>
        <v>601</v>
      </c>
      <c r="B603" s="111" t="s">
        <v>667</v>
      </c>
      <c r="C603" s="2" t="s">
        <v>656</v>
      </c>
      <c r="D603" s="2" t="s">
        <v>657</v>
      </c>
      <c r="E603" s="6" t="s">
        <v>9</v>
      </c>
      <c r="AD603" s="5">
        <f t="shared" si="52"/>
        <v>601</v>
      </c>
      <c r="AE603" s="97">
        <f t="shared" si="55"/>
        <v>60000</v>
      </c>
      <c r="AF603" s="2"/>
      <c r="AG603" s="2"/>
      <c r="AH603" s="2"/>
      <c r="AI603" s="6"/>
      <c r="AL603" s="5">
        <f t="shared" si="53"/>
        <v>601</v>
      </c>
      <c r="AM603" s="97">
        <f t="shared" si="56"/>
        <v>64900</v>
      </c>
      <c r="AN603" s="2"/>
      <c r="AO603" s="2"/>
    </row>
    <row r="604" spans="1:41" ht="13.5">
      <c r="A604" s="5">
        <f t="shared" si="54"/>
        <v>602</v>
      </c>
      <c r="B604" s="111" t="s">
        <v>668</v>
      </c>
      <c r="C604" s="2" t="s">
        <v>656</v>
      </c>
      <c r="D604" s="2" t="s">
        <v>657</v>
      </c>
      <c r="E604" s="6" t="s">
        <v>9</v>
      </c>
      <c r="AD604" s="5">
        <f t="shared" si="52"/>
        <v>602</v>
      </c>
      <c r="AE604" s="97">
        <f t="shared" si="55"/>
        <v>60100</v>
      </c>
      <c r="AF604" s="2"/>
      <c r="AG604" s="2"/>
      <c r="AH604" s="2"/>
      <c r="AI604" s="6"/>
      <c r="AL604" s="5">
        <f t="shared" si="53"/>
        <v>602</v>
      </c>
      <c r="AM604" s="97">
        <f t="shared" si="56"/>
        <v>65000</v>
      </c>
      <c r="AN604" s="2"/>
      <c r="AO604" s="2"/>
    </row>
    <row r="605" spans="1:41" ht="13.5">
      <c r="A605" s="5">
        <f t="shared" si="54"/>
        <v>603</v>
      </c>
      <c r="B605" s="111" t="s">
        <v>669</v>
      </c>
      <c r="C605" s="2" t="s">
        <v>656</v>
      </c>
      <c r="D605" s="2" t="s">
        <v>657</v>
      </c>
      <c r="E605" s="6" t="s">
        <v>9</v>
      </c>
      <c r="AD605" s="5">
        <f t="shared" si="52"/>
        <v>603</v>
      </c>
      <c r="AE605" s="97">
        <f t="shared" si="55"/>
        <v>60200</v>
      </c>
      <c r="AF605" s="2"/>
      <c r="AG605" s="2"/>
      <c r="AH605" s="2"/>
      <c r="AI605" s="6"/>
      <c r="AL605" s="5">
        <f t="shared" si="53"/>
        <v>603</v>
      </c>
      <c r="AM605" s="97">
        <f t="shared" si="56"/>
        <v>65100</v>
      </c>
      <c r="AN605" s="2"/>
      <c r="AO605" s="2"/>
    </row>
    <row r="606" spans="1:41" ht="13.5">
      <c r="A606" s="5">
        <f t="shared" si="54"/>
        <v>604</v>
      </c>
      <c r="B606" s="111" t="s">
        <v>670</v>
      </c>
      <c r="C606" s="2" t="s">
        <v>656</v>
      </c>
      <c r="D606" s="2" t="s">
        <v>657</v>
      </c>
      <c r="E606" s="6" t="s">
        <v>9</v>
      </c>
      <c r="AD606" s="5">
        <f t="shared" si="52"/>
        <v>604</v>
      </c>
      <c r="AE606" s="97">
        <f t="shared" si="55"/>
        <v>60300</v>
      </c>
      <c r="AF606" s="2"/>
      <c r="AG606" s="2"/>
      <c r="AH606" s="2"/>
      <c r="AI606" s="6"/>
      <c r="AL606" s="5">
        <f t="shared" si="53"/>
        <v>604</v>
      </c>
      <c r="AM606" s="97">
        <f t="shared" si="56"/>
        <v>65200</v>
      </c>
      <c r="AN606" s="2"/>
      <c r="AO606" s="2"/>
    </row>
    <row r="607" spans="1:41" ht="13.5">
      <c r="A607" s="5">
        <f t="shared" si="54"/>
        <v>605</v>
      </c>
      <c r="B607" s="111" t="s">
        <v>671</v>
      </c>
      <c r="C607" s="2" t="s">
        <v>656</v>
      </c>
      <c r="D607" s="2" t="s">
        <v>657</v>
      </c>
      <c r="E607" s="6" t="s">
        <v>9</v>
      </c>
      <c r="AD607" s="5">
        <f t="shared" si="52"/>
        <v>605</v>
      </c>
      <c r="AE607" s="97">
        <f t="shared" si="55"/>
        <v>60400</v>
      </c>
      <c r="AF607" s="2"/>
      <c r="AG607" s="2"/>
      <c r="AH607" s="2"/>
      <c r="AI607" s="6"/>
      <c r="AL607" s="5">
        <f t="shared" si="53"/>
        <v>605</v>
      </c>
      <c r="AM607" s="97">
        <f t="shared" si="56"/>
        <v>65300</v>
      </c>
      <c r="AN607" s="2"/>
      <c r="AO607" s="2"/>
    </row>
    <row r="608" spans="1:41" ht="13.5">
      <c r="A608" s="5">
        <f t="shared" si="54"/>
        <v>606</v>
      </c>
      <c r="B608" s="111" t="s">
        <v>672</v>
      </c>
      <c r="C608" s="2" t="s">
        <v>656</v>
      </c>
      <c r="D608" s="2" t="s">
        <v>657</v>
      </c>
      <c r="E608" s="6" t="s">
        <v>9</v>
      </c>
      <c r="AD608" s="5">
        <f t="shared" si="52"/>
        <v>606</v>
      </c>
      <c r="AE608" s="97">
        <f t="shared" si="55"/>
        <v>60500</v>
      </c>
      <c r="AF608" s="2"/>
      <c r="AG608" s="2"/>
      <c r="AH608" s="2"/>
      <c r="AI608" s="6"/>
      <c r="AL608" s="5">
        <f t="shared" si="53"/>
        <v>606</v>
      </c>
      <c r="AM608" s="97">
        <f t="shared" si="56"/>
        <v>65400</v>
      </c>
      <c r="AN608" s="2"/>
      <c r="AO608" s="2"/>
    </row>
    <row r="609" spans="1:41" ht="13.5">
      <c r="A609" s="5">
        <f t="shared" si="54"/>
        <v>607</v>
      </c>
      <c r="B609" s="111" t="s">
        <v>673</v>
      </c>
      <c r="C609" s="2" t="s">
        <v>656</v>
      </c>
      <c r="D609" s="2" t="s">
        <v>657</v>
      </c>
      <c r="E609" s="6" t="s">
        <v>9</v>
      </c>
      <c r="AD609" s="5">
        <f t="shared" si="52"/>
        <v>607</v>
      </c>
      <c r="AE609" s="97">
        <f t="shared" si="55"/>
        <v>60600</v>
      </c>
      <c r="AF609" s="2"/>
      <c r="AG609" s="2"/>
      <c r="AH609" s="2"/>
      <c r="AI609" s="6"/>
      <c r="AL609" s="5">
        <f t="shared" si="53"/>
        <v>607</v>
      </c>
      <c r="AM609" s="97">
        <f t="shared" si="56"/>
        <v>65500</v>
      </c>
      <c r="AN609" s="2"/>
      <c r="AO609" s="2"/>
    </row>
    <row r="610" spans="1:41" ht="13.5">
      <c r="A610" s="5">
        <f t="shared" si="54"/>
        <v>608</v>
      </c>
      <c r="B610" s="111" t="s">
        <v>674</v>
      </c>
      <c r="C610" s="2" t="s">
        <v>656</v>
      </c>
      <c r="D610" s="2" t="s">
        <v>657</v>
      </c>
      <c r="E610" s="6" t="s">
        <v>9</v>
      </c>
      <c r="AD610" s="5">
        <f t="shared" si="52"/>
        <v>608</v>
      </c>
      <c r="AE610" s="97">
        <f t="shared" si="55"/>
        <v>60700</v>
      </c>
      <c r="AF610" s="2"/>
      <c r="AG610" s="2"/>
      <c r="AH610" s="2"/>
      <c r="AI610" s="6"/>
      <c r="AL610" s="5">
        <f t="shared" si="53"/>
        <v>608</v>
      </c>
      <c r="AM610" s="97">
        <f t="shared" si="56"/>
        <v>65600</v>
      </c>
      <c r="AN610" s="2"/>
      <c r="AO610" s="2"/>
    </row>
    <row r="611" spans="1:41" ht="13.5">
      <c r="A611" s="5">
        <f t="shared" si="54"/>
        <v>609</v>
      </c>
      <c r="B611" s="111" t="s">
        <v>675</v>
      </c>
      <c r="C611" s="2" t="s">
        <v>656</v>
      </c>
      <c r="D611" s="2" t="s">
        <v>657</v>
      </c>
      <c r="E611" s="6" t="s">
        <v>9</v>
      </c>
      <c r="AD611" s="5">
        <f t="shared" si="52"/>
        <v>609</v>
      </c>
      <c r="AE611" s="97">
        <f t="shared" si="55"/>
        <v>60800</v>
      </c>
      <c r="AF611" s="2"/>
      <c r="AG611" s="2"/>
      <c r="AH611" s="2"/>
      <c r="AI611" s="6"/>
      <c r="AL611" s="5">
        <f t="shared" si="53"/>
        <v>609</v>
      </c>
      <c r="AM611" s="97">
        <f t="shared" si="56"/>
        <v>65700</v>
      </c>
      <c r="AN611" s="2"/>
      <c r="AO611" s="2"/>
    </row>
    <row r="612" spans="1:41" ht="13.5">
      <c r="A612" s="5">
        <f t="shared" si="54"/>
        <v>610</v>
      </c>
      <c r="B612" s="111" t="s">
        <v>676</v>
      </c>
      <c r="C612" s="2" t="s">
        <v>656</v>
      </c>
      <c r="D612" s="2" t="s">
        <v>657</v>
      </c>
      <c r="E612" s="6" t="s">
        <v>9</v>
      </c>
      <c r="AD612" s="5">
        <f t="shared" si="52"/>
        <v>610</v>
      </c>
      <c r="AE612" s="97">
        <f t="shared" si="55"/>
        <v>60900</v>
      </c>
      <c r="AF612" s="2"/>
      <c r="AG612" s="2"/>
      <c r="AH612" s="2"/>
      <c r="AI612" s="6"/>
      <c r="AL612" s="5">
        <f t="shared" si="53"/>
        <v>610</v>
      </c>
      <c r="AM612" s="97">
        <f t="shared" si="56"/>
        <v>65800</v>
      </c>
      <c r="AN612" s="2"/>
      <c r="AO612" s="2"/>
    </row>
    <row r="613" spans="1:41" ht="13.5">
      <c r="A613" s="5">
        <f t="shared" si="54"/>
        <v>611</v>
      </c>
      <c r="B613" s="111" t="s">
        <v>677</v>
      </c>
      <c r="C613" s="2" t="s">
        <v>656</v>
      </c>
      <c r="D613" s="2" t="s">
        <v>657</v>
      </c>
      <c r="E613" s="6" t="s">
        <v>9</v>
      </c>
      <c r="AD613" s="5">
        <f t="shared" si="52"/>
        <v>611</v>
      </c>
      <c r="AE613" s="97">
        <f t="shared" si="55"/>
        <v>61000</v>
      </c>
      <c r="AF613" s="2"/>
      <c r="AG613" s="2"/>
      <c r="AH613" s="2"/>
      <c r="AI613" s="6"/>
      <c r="AL613" s="5">
        <f t="shared" si="53"/>
        <v>611</v>
      </c>
      <c r="AM613" s="97">
        <f t="shared" si="56"/>
        <v>65900</v>
      </c>
      <c r="AN613" s="2"/>
      <c r="AO613" s="2"/>
    </row>
    <row r="614" spans="1:41" ht="13.5">
      <c r="A614" s="5">
        <f t="shared" si="54"/>
        <v>612</v>
      </c>
      <c r="B614" s="111" t="s">
        <v>678</v>
      </c>
      <c r="C614" s="2" t="s">
        <v>656</v>
      </c>
      <c r="D614" s="2" t="s">
        <v>657</v>
      </c>
      <c r="E614" s="6" t="s">
        <v>9</v>
      </c>
      <c r="AD614" s="5">
        <f t="shared" si="52"/>
        <v>612</v>
      </c>
      <c r="AE614" s="97">
        <f t="shared" si="55"/>
        <v>61100</v>
      </c>
      <c r="AF614" s="2"/>
      <c r="AG614" s="2"/>
      <c r="AH614" s="2"/>
      <c r="AI614" s="6"/>
      <c r="AL614" s="5">
        <f t="shared" si="53"/>
        <v>612</v>
      </c>
      <c r="AM614" s="97">
        <f t="shared" si="56"/>
        <v>66000</v>
      </c>
      <c r="AN614" s="2"/>
      <c r="AO614" s="2"/>
    </row>
    <row r="615" spans="1:41" ht="13.5">
      <c r="A615" s="5">
        <f t="shared" si="54"/>
        <v>613</v>
      </c>
      <c r="B615" s="111" t="s">
        <v>679</v>
      </c>
      <c r="C615" s="2" t="s">
        <v>656</v>
      </c>
      <c r="D615" s="2" t="s">
        <v>657</v>
      </c>
      <c r="E615" s="6" t="s">
        <v>9</v>
      </c>
      <c r="AD615" s="5">
        <f t="shared" si="52"/>
        <v>613</v>
      </c>
      <c r="AE615" s="97">
        <f t="shared" si="55"/>
        <v>61200</v>
      </c>
      <c r="AF615" s="2"/>
      <c r="AG615" s="2"/>
      <c r="AH615" s="2"/>
      <c r="AI615" s="6"/>
      <c r="AL615" s="5">
        <f t="shared" si="53"/>
        <v>613</v>
      </c>
      <c r="AM615" s="97">
        <f t="shared" si="56"/>
        <v>66100</v>
      </c>
      <c r="AN615" s="2"/>
      <c r="AO615" s="2"/>
    </row>
    <row r="616" spans="1:41" ht="13.5">
      <c r="A616" s="5">
        <f t="shared" si="54"/>
        <v>614</v>
      </c>
      <c r="B616" s="111" t="s">
        <v>680</v>
      </c>
      <c r="C616" s="2" t="s">
        <v>656</v>
      </c>
      <c r="D616" s="2" t="s">
        <v>657</v>
      </c>
      <c r="E616" s="6" t="s">
        <v>9</v>
      </c>
      <c r="AD616" s="5">
        <f t="shared" si="52"/>
        <v>614</v>
      </c>
      <c r="AE616" s="97">
        <f t="shared" si="55"/>
        <v>61300</v>
      </c>
      <c r="AF616" s="2"/>
      <c r="AG616" s="2"/>
      <c r="AH616" s="2"/>
      <c r="AI616" s="6"/>
      <c r="AL616" s="5">
        <f t="shared" si="53"/>
        <v>614</v>
      </c>
      <c r="AM616" s="97">
        <f t="shared" si="56"/>
        <v>66200</v>
      </c>
      <c r="AN616" s="2"/>
      <c r="AO616" s="2"/>
    </row>
    <row r="617" spans="1:41" ht="13.5">
      <c r="A617" s="5">
        <f t="shared" si="54"/>
        <v>615</v>
      </c>
      <c r="B617" s="111" t="s">
        <v>681</v>
      </c>
      <c r="C617" s="2" t="s">
        <v>656</v>
      </c>
      <c r="D617" s="2" t="s">
        <v>657</v>
      </c>
      <c r="E617" s="6" t="s">
        <v>9</v>
      </c>
      <c r="AD617" s="5">
        <f t="shared" si="52"/>
        <v>615</v>
      </c>
      <c r="AE617" s="97">
        <f t="shared" si="55"/>
        <v>61400</v>
      </c>
      <c r="AF617" s="2"/>
      <c r="AG617" s="2"/>
      <c r="AH617" s="2"/>
      <c r="AI617" s="6"/>
      <c r="AL617" s="5">
        <f t="shared" si="53"/>
        <v>615</v>
      </c>
      <c r="AM617" s="97">
        <f t="shared" si="56"/>
        <v>66300</v>
      </c>
      <c r="AN617" s="2"/>
      <c r="AO617" s="2"/>
    </row>
    <row r="618" spans="1:41" ht="13.5">
      <c r="A618" s="5">
        <f t="shared" si="54"/>
        <v>616</v>
      </c>
      <c r="B618" s="111" t="s">
        <v>682</v>
      </c>
      <c r="C618" s="2" t="s">
        <v>656</v>
      </c>
      <c r="D618" s="2" t="s">
        <v>657</v>
      </c>
      <c r="E618" s="6" t="s">
        <v>9</v>
      </c>
      <c r="AD618" s="5">
        <f t="shared" si="52"/>
        <v>616</v>
      </c>
      <c r="AE618" s="97">
        <f t="shared" si="55"/>
        <v>61500</v>
      </c>
      <c r="AF618" s="2"/>
      <c r="AG618" s="2"/>
      <c r="AH618" s="2"/>
      <c r="AI618" s="6"/>
      <c r="AL618" s="5">
        <f t="shared" si="53"/>
        <v>616</v>
      </c>
      <c r="AM618" s="97">
        <f t="shared" si="56"/>
        <v>66400</v>
      </c>
      <c r="AN618" s="2"/>
      <c r="AO618" s="2"/>
    </row>
    <row r="619" spans="1:41" ht="13.5">
      <c r="A619" s="5">
        <f t="shared" si="54"/>
        <v>617</v>
      </c>
      <c r="B619" s="111" t="s">
        <v>683</v>
      </c>
      <c r="C619" s="2" t="s">
        <v>684</v>
      </c>
      <c r="D619" s="2" t="s">
        <v>685</v>
      </c>
      <c r="E619" s="6" t="s">
        <v>9</v>
      </c>
      <c r="AD619" s="5">
        <f t="shared" si="52"/>
        <v>617</v>
      </c>
      <c r="AE619" s="97">
        <f t="shared" si="55"/>
        <v>61600</v>
      </c>
      <c r="AF619" s="2"/>
      <c r="AG619" s="2"/>
      <c r="AH619" s="2"/>
      <c r="AI619" s="6"/>
      <c r="AL619" s="5">
        <f t="shared" si="53"/>
        <v>617</v>
      </c>
      <c r="AM619" s="97">
        <f t="shared" si="56"/>
        <v>66500</v>
      </c>
      <c r="AN619" s="2"/>
      <c r="AO619" s="2"/>
    </row>
    <row r="620" spans="1:41" ht="13.5">
      <c r="A620" s="5">
        <f t="shared" si="54"/>
        <v>618</v>
      </c>
      <c r="B620" s="111" t="s">
        <v>686</v>
      </c>
      <c r="C620" s="2" t="s">
        <v>684</v>
      </c>
      <c r="D620" s="2" t="s">
        <v>685</v>
      </c>
      <c r="E620" s="6" t="s">
        <v>9</v>
      </c>
      <c r="AD620" s="5">
        <f t="shared" si="52"/>
        <v>618</v>
      </c>
      <c r="AE620" s="97">
        <f t="shared" si="55"/>
        <v>61700</v>
      </c>
      <c r="AF620" s="2"/>
      <c r="AG620" s="2"/>
      <c r="AH620" s="2"/>
      <c r="AI620" s="6"/>
      <c r="AL620" s="5">
        <f t="shared" si="53"/>
        <v>618</v>
      </c>
      <c r="AM620" s="97">
        <f t="shared" si="56"/>
        <v>66600</v>
      </c>
      <c r="AN620" s="2"/>
      <c r="AO620" s="2"/>
    </row>
    <row r="621" spans="1:41" ht="13.5">
      <c r="A621" s="5">
        <f t="shared" si="54"/>
        <v>619</v>
      </c>
      <c r="B621" s="111" t="s">
        <v>687</v>
      </c>
      <c r="C621" s="2" t="s">
        <v>684</v>
      </c>
      <c r="D621" s="2" t="s">
        <v>685</v>
      </c>
      <c r="E621" s="6" t="s">
        <v>9</v>
      </c>
      <c r="AD621" s="5">
        <f t="shared" si="52"/>
        <v>619</v>
      </c>
      <c r="AE621" s="97">
        <f t="shared" si="55"/>
        <v>61800</v>
      </c>
      <c r="AF621" s="2"/>
      <c r="AG621" s="2"/>
      <c r="AH621" s="2"/>
      <c r="AI621" s="6"/>
      <c r="AL621" s="5">
        <f t="shared" si="53"/>
        <v>619</v>
      </c>
      <c r="AM621" s="97">
        <f t="shared" si="56"/>
        <v>66700</v>
      </c>
      <c r="AN621" s="2"/>
      <c r="AO621" s="2"/>
    </row>
    <row r="622" spans="1:41" ht="13.5">
      <c r="A622" s="5">
        <f t="shared" si="54"/>
        <v>620</v>
      </c>
      <c r="B622" s="111" t="s">
        <v>688</v>
      </c>
      <c r="C622" s="2" t="s">
        <v>684</v>
      </c>
      <c r="D622" s="2" t="s">
        <v>685</v>
      </c>
      <c r="E622" s="6" t="s">
        <v>9</v>
      </c>
      <c r="AD622" s="5">
        <f t="shared" si="52"/>
        <v>620</v>
      </c>
      <c r="AE622" s="97">
        <f t="shared" si="55"/>
        <v>61900</v>
      </c>
      <c r="AF622" s="2"/>
      <c r="AG622" s="2"/>
      <c r="AH622" s="2"/>
      <c r="AI622" s="6"/>
      <c r="AL622" s="5">
        <f t="shared" si="53"/>
        <v>620</v>
      </c>
      <c r="AM622" s="97">
        <f t="shared" si="56"/>
        <v>66800</v>
      </c>
      <c r="AN622" s="2"/>
      <c r="AO622" s="2"/>
    </row>
    <row r="623" spans="1:41" ht="13.5">
      <c r="A623" s="5">
        <f t="shared" si="54"/>
        <v>621</v>
      </c>
      <c r="B623" s="111" t="s">
        <v>689</v>
      </c>
      <c r="C623" s="2" t="s">
        <v>684</v>
      </c>
      <c r="D623" s="2" t="s">
        <v>685</v>
      </c>
      <c r="E623" s="6" t="s">
        <v>9</v>
      </c>
      <c r="AD623" s="5">
        <f t="shared" si="52"/>
        <v>621</v>
      </c>
      <c r="AE623" s="97">
        <f t="shared" si="55"/>
        <v>62000</v>
      </c>
      <c r="AF623" s="2"/>
      <c r="AG623" s="2"/>
      <c r="AH623" s="2"/>
      <c r="AI623" s="6"/>
      <c r="AL623" s="5">
        <f t="shared" si="53"/>
        <v>621</v>
      </c>
      <c r="AM623" s="97">
        <f t="shared" si="56"/>
        <v>66900</v>
      </c>
      <c r="AN623" s="2"/>
      <c r="AO623" s="2"/>
    </row>
    <row r="624" spans="1:41" ht="13.5">
      <c r="A624" s="5">
        <f t="shared" si="54"/>
        <v>622</v>
      </c>
      <c r="B624" s="111" t="s">
        <v>690</v>
      </c>
      <c r="C624" s="2" t="s">
        <v>684</v>
      </c>
      <c r="D624" s="2" t="s">
        <v>685</v>
      </c>
      <c r="E624" s="6" t="s">
        <v>9</v>
      </c>
      <c r="AD624" s="5">
        <f t="shared" si="52"/>
        <v>622</v>
      </c>
      <c r="AE624" s="97">
        <f t="shared" si="55"/>
        <v>62100</v>
      </c>
      <c r="AF624" s="2"/>
      <c r="AG624" s="2"/>
      <c r="AH624" s="2"/>
      <c r="AI624" s="6"/>
      <c r="AL624" s="5">
        <f t="shared" si="53"/>
        <v>622</v>
      </c>
      <c r="AM624" s="97">
        <f t="shared" si="56"/>
        <v>67000</v>
      </c>
      <c r="AN624" s="2"/>
      <c r="AO624" s="2"/>
    </row>
    <row r="625" spans="1:41" ht="13.5">
      <c r="A625" s="5">
        <f t="shared" si="54"/>
        <v>623</v>
      </c>
      <c r="B625" s="111" t="s">
        <v>691</v>
      </c>
      <c r="C625" s="2" t="s">
        <v>684</v>
      </c>
      <c r="D625" s="2" t="s">
        <v>685</v>
      </c>
      <c r="E625" s="6" t="s">
        <v>9</v>
      </c>
      <c r="AD625" s="5">
        <f t="shared" si="52"/>
        <v>623</v>
      </c>
      <c r="AE625" s="97">
        <f t="shared" si="55"/>
        <v>62200</v>
      </c>
      <c r="AF625" s="2"/>
      <c r="AG625" s="2"/>
      <c r="AH625" s="2"/>
      <c r="AI625" s="6"/>
      <c r="AL625" s="5">
        <f t="shared" si="53"/>
        <v>623</v>
      </c>
      <c r="AM625" s="97">
        <f t="shared" si="56"/>
        <v>67100</v>
      </c>
      <c r="AN625" s="2"/>
      <c r="AO625" s="2"/>
    </row>
    <row r="626" spans="1:41" ht="13.5">
      <c r="A626" s="5">
        <f t="shared" si="54"/>
        <v>624</v>
      </c>
      <c r="B626" s="111" t="s">
        <v>692</v>
      </c>
      <c r="C626" s="2" t="s">
        <v>684</v>
      </c>
      <c r="D626" s="2" t="s">
        <v>685</v>
      </c>
      <c r="E626" s="6" t="s">
        <v>9</v>
      </c>
      <c r="AD626" s="5">
        <f t="shared" si="52"/>
        <v>624</v>
      </c>
      <c r="AE626" s="97">
        <f t="shared" si="55"/>
        <v>62300</v>
      </c>
      <c r="AF626" s="2"/>
      <c r="AG626" s="2"/>
      <c r="AH626" s="2"/>
      <c r="AI626" s="6"/>
      <c r="AL626" s="5">
        <f t="shared" si="53"/>
        <v>624</v>
      </c>
      <c r="AM626" s="97">
        <f t="shared" si="56"/>
        <v>67200</v>
      </c>
      <c r="AN626" s="2"/>
      <c r="AO626" s="2"/>
    </row>
    <row r="627" spans="1:41" ht="13.5">
      <c r="A627" s="5">
        <f t="shared" si="54"/>
        <v>625</v>
      </c>
      <c r="B627" s="111" t="s">
        <v>693</v>
      </c>
      <c r="C627" s="2" t="s">
        <v>684</v>
      </c>
      <c r="D627" s="2" t="s">
        <v>685</v>
      </c>
      <c r="E627" s="6" t="s">
        <v>9</v>
      </c>
      <c r="AD627" s="5">
        <f t="shared" si="52"/>
        <v>625</v>
      </c>
      <c r="AE627" s="97">
        <f t="shared" si="55"/>
        <v>62400</v>
      </c>
      <c r="AF627" s="2"/>
      <c r="AG627" s="2"/>
      <c r="AH627" s="2"/>
      <c r="AI627" s="6"/>
      <c r="AL627" s="5">
        <f t="shared" si="53"/>
        <v>625</v>
      </c>
      <c r="AM627" s="97">
        <f t="shared" si="56"/>
        <v>67300</v>
      </c>
      <c r="AN627" s="2"/>
      <c r="AO627" s="2"/>
    </row>
    <row r="628" spans="1:41" ht="13.5">
      <c r="A628" s="5">
        <f t="shared" si="54"/>
        <v>626</v>
      </c>
      <c r="B628" s="111" t="s">
        <v>694</v>
      </c>
      <c r="C628" s="2" t="s">
        <v>684</v>
      </c>
      <c r="D628" s="2" t="s">
        <v>685</v>
      </c>
      <c r="E628" s="6" t="s">
        <v>9</v>
      </c>
      <c r="AD628" s="5">
        <f t="shared" si="52"/>
        <v>626</v>
      </c>
      <c r="AE628" s="97">
        <f t="shared" si="55"/>
        <v>62500</v>
      </c>
      <c r="AF628" s="2"/>
      <c r="AG628" s="2"/>
      <c r="AH628" s="2"/>
      <c r="AI628" s="6"/>
      <c r="AL628" s="5">
        <f t="shared" si="53"/>
        <v>626</v>
      </c>
      <c r="AM628" s="97">
        <f t="shared" si="56"/>
        <v>67400</v>
      </c>
      <c r="AN628" s="2"/>
      <c r="AO628" s="2"/>
    </row>
    <row r="629" spans="1:41" ht="13.5">
      <c r="A629" s="5">
        <f t="shared" si="54"/>
        <v>627</v>
      </c>
      <c r="B629" s="111" t="s">
        <v>695</v>
      </c>
      <c r="C629" s="2" t="s">
        <v>684</v>
      </c>
      <c r="D629" s="2" t="s">
        <v>685</v>
      </c>
      <c r="E629" s="6" t="s">
        <v>9</v>
      </c>
      <c r="AD629" s="5">
        <f t="shared" si="52"/>
        <v>627</v>
      </c>
      <c r="AE629" s="97">
        <f t="shared" si="55"/>
        <v>62600</v>
      </c>
      <c r="AF629" s="2"/>
      <c r="AG629" s="2"/>
      <c r="AH629" s="2"/>
      <c r="AI629" s="6"/>
      <c r="AL629" s="5">
        <f t="shared" si="53"/>
        <v>627</v>
      </c>
      <c r="AM629" s="97">
        <f t="shared" si="56"/>
        <v>67500</v>
      </c>
      <c r="AN629" s="2"/>
      <c r="AO629" s="2"/>
    </row>
    <row r="630" spans="1:41" ht="13.5">
      <c r="A630" s="5">
        <f t="shared" si="54"/>
        <v>628</v>
      </c>
      <c r="B630" s="111" t="s">
        <v>696</v>
      </c>
      <c r="C630" s="2" t="s">
        <v>684</v>
      </c>
      <c r="D630" s="2" t="s">
        <v>685</v>
      </c>
      <c r="E630" s="6" t="s">
        <v>9</v>
      </c>
      <c r="AD630" s="5">
        <f t="shared" si="52"/>
        <v>628</v>
      </c>
      <c r="AE630" s="97">
        <f t="shared" si="55"/>
        <v>62700</v>
      </c>
      <c r="AF630" s="2"/>
      <c r="AG630" s="2"/>
      <c r="AH630" s="2"/>
      <c r="AI630" s="6"/>
      <c r="AL630" s="5">
        <f t="shared" si="53"/>
        <v>628</v>
      </c>
      <c r="AM630" s="97">
        <f t="shared" si="56"/>
        <v>67600</v>
      </c>
      <c r="AN630" s="2"/>
      <c r="AO630" s="2"/>
    </row>
    <row r="631" spans="1:41" ht="13.5">
      <c r="A631" s="5">
        <f t="shared" si="54"/>
        <v>629</v>
      </c>
      <c r="B631" s="111" t="s">
        <v>697</v>
      </c>
      <c r="C631" s="2" t="s">
        <v>684</v>
      </c>
      <c r="D631" s="2" t="s">
        <v>685</v>
      </c>
      <c r="E631" s="6" t="s">
        <v>9</v>
      </c>
      <c r="AD631" s="5">
        <f t="shared" si="52"/>
        <v>629</v>
      </c>
      <c r="AE631" s="97">
        <f t="shared" si="55"/>
        <v>62800</v>
      </c>
      <c r="AF631" s="2"/>
      <c r="AG631" s="2"/>
      <c r="AH631" s="2"/>
      <c r="AI631" s="6"/>
      <c r="AL631" s="5">
        <f t="shared" si="53"/>
        <v>629</v>
      </c>
      <c r="AM631" s="97">
        <f t="shared" si="56"/>
        <v>67700</v>
      </c>
      <c r="AN631" s="2"/>
      <c r="AO631" s="2"/>
    </row>
    <row r="632" spans="1:41" ht="13.5">
      <c r="A632" s="5">
        <f t="shared" si="54"/>
        <v>630</v>
      </c>
      <c r="B632" s="111" t="s">
        <v>698</v>
      </c>
      <c r="C632" s="2" t="s">
        <v>684</v>
      </c>
      <c r="D632" s="2" t="s">
        <v>685</v>
      </c>
      <c r="E632" s="6" t="s">
        <v>9</v>
      </c>
      <c r="AD632" s="5">
        <f t="shared" si="52"/>
        <v>630</v>
      </c>
      <c r="AE632" s="97">
        <f t="shared" si="55"/>
        <v>62900</v>
      </c>
      <c r="AF632" s="2"/>
      <c r="AG632" s="2"/>
      <c r="AH632" s="2"/>
      <c r="AI632" s="6"/>
      <c r="AL632" s="5">
        <f t="shared" si="53"/>
        <v>630</v>
      </c>
      <c r="AM632" s="97">
        <f t="shared" si="56"/>
        <v>67800</v>
      </c>
      <c r="AN632" s="2"/>
      <c r="AO632" s="2"/>
    </row>
    <row r="633" spans="1:41" ht="13.5">
      <c r="A633" s="5">
        <f t="shared" si="54"/>
        <v>631</v>
      </c>
      <c r="B633" s="111" t="s">
        <v>699</v>
      </c>
      <c r="C633" s="2" t="s">
        <v>684</v>
      </c>
      <c r="D633" s="2" t="s">
        <v>685</v>
      </c>
      <c r="E633" s="6" t="s">
        <v>9</v>
      </c>
      <c r="AD633" s="5">
        <f aca="true" t="shared" si="57" ref="AD633:AD696">AD632+1</f>
        <v>631</v>
      </c>
      <c r="AE633" s="97">
        <f t="shared" si="55"/>
        <v>63000</v>
      </c>
      <c r="AF633" s="2"/>
      <c r="AG633" s="2"/>
      <c r="AH633" s="2"/>
      <c r="AI633" s="6"/>
      <c r="AL633" s="5">
        <f aca="true" t="shared" si="58" ref="AL633:AL696">AL632+1</f>
        <v>631</v>
      </c>
      <c r="AM633" s="97">
        <f t="shared" si="56"/>
        <v>67900</v>
      </c>
      <c r="AN633" s="2"/>
      <c r="AO633" s="2"/>
    </row>
    <row r="634" spans="1:41" ht="13.5">
      <c r="A634" s="5">
        <f t="shared" si="54"/>
        <v>632</v>
      </c>
      <c r="B634" s="111" t="s">
        <v>700</v>
      </c>
      <c r="C634" s="2" t="s">
        <v>684</v>
      </c>
      <c r="D634" s="2" t="s">
        <v>685</v>
      </c>
      <c r="E634" s="6" t="s">
        <v>9</v>
      </c>
      <c r="AD634" s="5">
        <f t="shared" si="57"/>
        <v>632</v>
      </c>
      <c r="AE634" s="97">
        <f t="shared" si="55"/>
        <v>63100</v>
      </c>
      <c r="AF634" s="2"/>
      <c r="AG634" s="2"/>
      <c r="AH634" s="2"/>
      <c r="AI634" s="6"/>
      <c r="AL634" s="5">
        <f t="shared" si="58"/>
        <v>632</v>
      </c>
      <c r="AM634" s="97">
        <f t="shared" si="56"/>
        <v>68000</v>
      </c>
      <c r="AN634" s="2"/>
      <c r="AO634" s="2"/>
    </row>
    <row r="635" spans="1:41" ht="13.5">
      <c r="A635" s="5">
        <f t="shared" si="54"/>
        <v>633</v>
      </c>
      <c r="B635" s="111" t="s">
        <v>701</v>
      </c>
      <c r="C635" s="2" t="s">
        <v>684</v>
      </c>
      <c r="D635" s="2" t="s">
        <v>685</v>
      </c>
      <c r="E635" s="6" t="s">
        <v>9</v>
      </c>
      <c r="AD635" s="5">
        <f t="shared" si="57"/>
        <v>633</v>
      </c>
      <c r="AE635" s="97">
        <f t="shared" si="55"/>
        <v>63200</v>
      </c>
      <c r="AF635" s="2"/>
      <c r="AG635" s="2"/>
      <c r="AH635" s="2"/>
      <c r="AI635" s="6"/>
      <c r="AL635" s="5">
        <f t="shared" si="58"/>
        <v>633</v>
      </c>
      <c r="AM635" s="97">
        <f t="shared" si="56"/>
        <v>68100</v>
      </c>
      <c r="AN635" s="2"/>
      <c r="AO635" s="2"/>
    </row>
    <row r="636" spans="1:41" ht="13.5">
      <c r="A636" s="5">
        <f t="shared" si="54"/>
        <v>634</v>
      </c>
      <c r="B636" s="111" t="s">
        <v>702</v>
      </c>
      <c r="C636" s="2" t="s">
        <v>684</v>
      </c>
      <c r="D636" s="2" t="s">
        <v>685</v>
      </c>
      <c r="E636" s="6" t="s">
        <v>9</v>
      </c>
      <c r="AD636" s="5">
        <f t="shared" si="57"/>
        <v>634</v>
      </c>
      <c r="AE636" s="97">
        <f t="shared" si="55"/>
        <v>63300</v>
      </c>
      <c r="AF636" s="2"/>
      <c r="AG636" s="2"/>
      <c r="AH636" s="2"/>
      <c r="AI636" s="6"/>
      <c r="AL636" s="5">
        <f t="shared" si="58"/>
        <v>634</v>
      </c>
      <c r="AM636" s="97">
        <f t="shared" si="56"/>
        <v>68200</v>
      </c>
      <c r="AN636" s="2"/>
      <c r="AO636" s="2"/>
    </row>
    <row r="637" spans="1:41" ht="13.5">
      <c r="A637" s="5">
        <f t="shared" si="54"/>
        <v>635</v>
      </c>
      <c r="B637" s="111" t="s">
        <v>703</v>
      </c>
      <c r="C637" s="2" t="s">
        <v>684</v>
      </c>
      <c r="D637" s="2" t="s">
        <v>685</v>
      </c>
      <c r="E637" s="6" t="s">
        <v>9</v>
      </c>
      <c r="AD637" s="5">
        <f t="shared" si="57"/>
        <v>635</v>
      </c>
      <c r="AE637" s="97">
        <f t="shared" si="55"/>
        <v>63400</v>
      </c>
      <c r="AF637" s="2"/>
      <c r="AG637" s="2"/>
      <c r="AH637" s="2"/>
      <c r="AI637" s="6"/>
      <c r="AL637" s="5">
        <f t="shared" si="58"/>
        <v>635</v>
      </c>
      <c r="AM637" s="97">
        <f t="shared" si="56"/>
        <v>68300</v>
      </c>
      <c r="AN637" s="2"/>
      <c r="AO637" s="2"/>
    </row>
    <row r="638" spans="1:41" ht="13.5">
      <c r="A638" s="5">
        <f t="shared" si="54"/>
        <v>636</v>
      </c>
      <c r="B638" s="111" t="s">
        <v>704</v>
      </c>
      <c r="C638" s="2" t="s">
        <v>705</v>
      </c>
      <c r="D638" s="2" t="s">
        <v>706</v>
      </c>
      <c r="E638" s="6" t="s">
        <v>9</v>
      </c>
      <c r="AD638" s="5">
        <f t="shared" si="57"/>
        <v>636</v>
      </c>
      <c r="AE638" s="97">
        <f t="shared" si="55"/>
        <v>63500</v>
      </c>
      <c r="AF638" s="2"/>
      <c r="AG638" s="2"/>
      <c r="AH638" s="2"/>
      <c r="AI638" s="6"/>
      <c r="AL638" s="5">
        <f t="shared" si="58"/>
        <v>636</v>
      </c>
      <c r="AM638" s="97">
        <f t="shared" si="56"/>
        <v>68400</v>
      </c>
      <c r="AN638" s="2"/>
      <c r="AO638" s="2"/>
    </row>
    <row r="639" spans="1:41" ht="13.5">
      <c r="A639" s="5">
        <f t="shared" si="54"/>
        <v>637</v>
      </c>
      <c r="B639" s="111" t="s">
        <v>707</v>
      </c>
      <c r="C639" s="2" t="s">
        <v>705</v>
      </c>
      <c r="D639" s="2" t="s">
        <v>706</v>
      </c>
      <c r="E639" s="6" t="s">
        <v>9</v>
      </c>
      <c r="AD639" s="5">
        <f t="shared" si="57"/>
        <v>637</v>
      </c>
      <c r="AE639" s="97">
        <f t="shared" si="55"/>
        <v>63600</v>
      </c>
      <c r="AF639" s="2"/>
      <c r="AG639" s="2"/>
      <c r="AH639" s="2"/>
      <c r="AI639" s="6"/>
      <c r="AL639" s="5">
        <f t="shared" si="58"/>
        <v>637</v>
      </c>
      <c r="AM639" s="97">
        <f t="shared" si="56"/>
        <v>68500</v>
      </c>
      <c r="AN639" s="2"/>
      <c r="AO639" s="2"/>
    </row>
    <row r="640" spans="1:41" ht="13.5">
      <c r="A640" s="5">
        <f t="shared" si="54"/>
        <v>638</v>
      </c>
      <c r="B640" s="111" t="s">
        <v>708</v>
      </c>
      <c r="C640" s="2" t="s">
        <v>705</v>
      </c>
      <c r="D640" s="2" t="s">
        <v>706</v>
      </c>
      <c r="E640" s="6" t="s">
        <v>9</v>
      </c>
      <c r="AD640" s="5">
        <f t="shared" si="57"/>
        <v>638</v>
      </c>
      <c r="AE640" s="97">
        <f t="shared" si="55"/>
        <v>63700</v>
      </c>
      <c r="AF640" s="2"/>
      <c r="AG640" s="2"/>
      <c r="AH640" s="2"/>
      <c r="AI640" s="6"/>
      <c r="AL640" s="5">
        <f t="shared" si="58"/>
        <v>638</v>
      </c>
      <c r="AM640" s="97">
        <f t="shared" si="56"/>
        <v>68600</v>
      </c>
      <c r="AN640" s="2"/>
      <c r="AO640" s="2"/>
    </row>
    <row r="641" spans="1:41" ht="13.5">
      <c r="A641" s="5">
        <f t="shared" si="54"/>
        <v>639</v>
      </c>
      <c r="B641" s="111" t="s">
        <v>709</v>
      </c>
      <c r="C641" s="2" t="s">
        <v>705</v>
      </c>
      <c r="D641" s="2" t="s">
        <v>706</v>
      </c>
      <c r="E641" s="6" t="s">
        <v>9</v>
      </c>
      <c r="AD641" s="5">
        <f t="shared" si="57"/>
        <v>639</v>
      </c>
      <c r="AE641" s="97">
        <f t="shared" si="55"/>
        <v>63800</v>
      </c>
      <c r="AF641" s="2"/>
      <c r="AG641" s="2"/>
      <c r="AH641" s="2"/>
      <c r="AI641" s="6"/>
      <c r="AL641" s="5">
        <f t="shared" si="58"/>
        <v>639</v>
      </c>
      <c r="AM641" s="97">
        <f t="shared" si="56"/>
        <v>68700</v>
      </c>
      <c r="AN641" s="2"/>
      <c r="AO641" s="2"/>
    </row>
    <row r="642" spans="1:41" ht="13.5">
      <c r="A642" s="5">
        <f t="shared" si="54"/>
        <v>640</v>
      </c>
      <c r="B642" s="111" t="s">
        <v>710</v>
      </c>
      <c r="C642" s="2" t="s">
        <v>705</v>
      </c>
      <c r="D642" s="2" t="s">
        <v>706</v>
      </c>
      <c r="E642" s="6" t="s">
        <v>9</v>
      </c>
      <c r="AD642" s="5">
        <f t="shared" si="57"/>
        <v>640</v>
      </c>
      <c r="AE642" s="97">
        <f t="shared" si="55"/>
        <v>63900</v>
      </c>
      <c r="AF642" s="2"/>
      <c r="AG642" s="2"/>
      <c r="AH642" s="2"/>
      <c r="AI642" s="6"/>
      <c r="AL642" s="5">
        <f t="shared" si="58"/>
        <v>640</v>
      </c>
      <c r="AM642" s="97">
        <f t="shared" si="56"/>
        <v>68800</v>
      </c>
      <c r="AN642" s="2"/>
      <c r="AO642" s="2"/>
    </row>
    <row r="643" spans="1:41" ht="13.5">
      <c r="A643" s="5">
        <f t="shared" si="54"/>
        <v>641</v>
      </c>
      <c r="B643" s="111" t="s">
        <v>711</v>
      </c>
      <c r="C643" s="2" t="s">
        <v>705</v>
      </c>
      <c r="D643" s="2" t="s">
        <v>706</v>
      </c>
      <c r="E643" s="6" t="s">
        <v>9</v>
      </c>
      <c r="AD643" s="5">
        <f t="shared" si="57"/>
        <v>641</v>
      </c>
      <c r="AE643" s="97">
        <f t="shared" si="55"/>
        <v>64000</v>
      </c>
      <c r="AF643" s="2"/>
      <c r="AG643" s="2"/>
      <c r="AH643" s="2"/>
      <c r="AI643" s="6"/>
      <c r="AL643" s="5">
        <f t="shared" si="58"/>
        <v>641</v>
      </c>
      <c r="AM643" s="97">
        <f t="shared" si="56"/>
        <v>68900</v>
      </c>
      <c r="AN643" s="2"/>
      <c r="AO643" s="2"/>
    </row>
    <row r="644" spans="1:41" ht="13.5">
      <c r="A644" s="5">
        <f aca="true" t="shared" si="59" ref="A644:A707">A643+1</f>
        <v>642</v>
      </c>
      <c r="B644" s="111" t="s">
        <v>712</v>
      </c>
      <c r="C644" s="2" t="s">
        <v>705</v>
      </c>
      <c r="D644" s="2" t="s">
        <v>706</v>
      </c>
      <c r="E644" s="6" t="s">
        <v>9</v>
      </c>
      <c r="AD644" s="5">
        <f t="shared" si="57"/>
        <v>642</v>
      </c>
      <c r="AE644" s="97">
        <f t="shared" si="55"/>
        <v>64100</v>
      </c>
      <c r="AF644" s="2"/>
      <c r="AG644" s="2"/>
      <c r="AH644" s="2"/>
      <c r="AI644" s="6"/>
      <c r="AL644" s="5">
        <f t="shared" si="58"/>
        <v>642</v>
      </c>
      <c r="AM644" s="97">
        <f t="shared" si="56"/>
        <v>69000</v>
      </c>
      <c r="AN644" s="2"/>
      <c r="AO644" s="2"/>
    </row>
    <row r="645" spans="1:41" ht="13.5">
      <c r="A645" s="5">
        <f t="shared" si="59"/>
        <v>643</v>
      </c>
      <c r="B645" s="111" t="s">
        <v>713</v>
      </c>
      <c r="C645" s="2" t="s">
        <v>705</v>
      </c>
      <c r="D645" s="2" t="s">
        <v>706</v>
      </c>
      <c r="E645" s="6" t="s">
        <v>9</v>
      </c>
      <c r="AD645" s="5">
        <f t="shared" si="57"/>
        <v>643</v>
      </c>
      <c r="AE645" s="97">
        <f aca="true" t="shared" si="60" ref="AE645:AE708">AE644+100</f>
        <v>64200</v>
      </c>
      <c r="AF645" s="2"/>
      <c r="AG645" s="2"/>
      <c r="AH645" s="2"/>
      <c r="AI645" s="6"/>
      <c r="AL645" s="5">
        <f t="shared" si="58"/>
        <v>643</v>
      </c>
      <c r="AM645" s="97">
        <f t="shared" si="56"/>
        <v>69100</v>
      </c>
      <c r="AN645" s="2"/>
      <c r="AO645" s="2"/>
    </row>
    <row r="646" spans="1:41" ht="13.5">
      <c r="A646" s="5">
        <f t="shared" si="59"/>
        <v>644</v>
      </c>
      <c r="B646" s="111" t="s">
        <v>714</v>
      </c>
      <c r="C646" s="2" t="s">
        <v>705</v>
      </c>
      <c r="D646" s="2" t="s">
        <v>706</v>
      </c>
      <c r="E646" s="6" t="s">
        <v>9</v>
      </c>
      <c r="AD646" s="5">
        <f t="shared" si="57"/>
        <v>644</v>
      </c>
      <c r="AE646" s="97">
        <f t="shared" si="60"/>
        <v>64300</v>
      </c>
      <c r="AF646" s="2"/>
      <c r="AG646" s="2"/>
      <c r="AH646" s="2"/>
      <c r="AI646" s="6"/>
      <c r="AL646" s="5">
        <f t="shared" si="58"/>
        <v>644</v>
      </c>
      <c r="AM646" s="97">
        <f aca="true" t="shared" si="61" ref="AM646:AM709">IF(AM645="","",IF(99999-$AG$2&lt;AM645,"",AM645+100))</f>
        <v>69200</v>
      </c>
      <c r="AN646" s="2"/>
      <c r="AO646" s="2"/>
    </row>
    <row r="647" spans="1:41" ht="13.5">
      <c r="A647" s="5">
        <f t="shared" si="59"/>
        <v>645</v>
      </c>
      <c r="B647" s="111" t="s">
        <v>715</v>
      </c>
      <c r="C647" s="2" t="s">
        <v>705</v>
      </c>
      <c r="D647" s="2" t="s">
        <v>706</v>
      </c>
      <c r="E647" s="6" t="s">
        <v>9</v>
      </c>
      <c r="AD647" s="5">
        <f t="shared" si="57"/>
        <v>645</v>
      </c>
      <c r="AE647" s="97">
        <f t="shared" si="60"/>
        <v>64400</v>
      </c>
      <c r="AF647" s="2"/>
      <c r="AG647" s="2"/>
      <c r="AH647" s="2"/>
      <c r="AI647" s="6"/>
      <c r="AL647" s="5">
        <f t="shared" si="58"/>
        <v>645</v>
      </c>
      <c r="AM647" s="97">
        <f t="shared" si="61"/>
        <v>69300</v>
      </c>
      <c r="AN647" s="2"/>
      <c r="AO647" s="2"/>
    </row>
    <row r="648" spans="1:41" ht="13.5">
      <c r="A648" s="5">
        <f t="shared" si="59"/>
        <v>646</v>
      </c>
      <c r="B648" s="111" t="s">
        <v>716</v>
      </c>
      <c r="C648" s="2" t="s">
        <v>705</v>
      </c>
      <c r="D648" s="2" t="s">
        <v>706</v>
      </c>
      <c r="E648" s="6" t="s">
        <v>9</v>
      </c>
      <c r="AD648" s="5">
        <f t="shared" si="57"/>
        <v>646</v>
      </c>
      <c r="AE648" s="97">
        <f t="shared" si="60"/>
        <v>64500</v>
      </c>
      <c r="AF648" s="2"/>
      <c r="AG648" s="2"/>
      <c r="AH648" s="2"/>
      <c r="AI648" s="6"/>
      <c r="AL648" s="5">
        <f t="shared" si="58"/>
        <v>646</v>
      </c>
      <c r="AM648" s="97">
        <f t="shared" si="61"/>
        <v>69400</v>
      </c>
      <c r="AN648" s="2"/>
      <c r="AO648" s="2"/>
    </row>
    <row r="649" spans="1:41" ht="13.5">
      <c r="A649" s="5">
        <f t="shared" si="59"/>
        <v>647</v>
      </c>
      <c r="B649" s="111" t="s">
        <v>717</v>
      </c>
      <c r="C649" s="2" t="s">
        <v>705</v>
      </c>
      <c r="D649" s="2" t="s">
        <v>706</v>
      </c>
      <c r="E649" s="6" t="s">
        <v>9</v>
      </c>
      <c r="AD649" s="5">
        <f t="shared" si="57"/>
        <v>647</v>
      </c>
      <c r="AE649" s="97">
        <f t="shared" si="60"/>
        <v>64600</v>
      </c>
      <c r="AF649" s="2"/>
      <c r="AG649" s="2"/>
      <c r="AH649" s="2"/>
      <c r="AI649" s="6"/>
      <c r="AL649" s="5">
        <f t="shared" si="58"/>
        <v>647</v>
      </c>
      <c r="AM649" s="97">
        <f t="shared" si="61"/>
        <v>69500</v>
      </c>
      <c r="AN649" s="2"/>
      <c r="AO649" s="2"/>
    </row>
    <row r="650" spans="1:41" ht="13.5">
      <c r="A650" s="5">
        <f t="shared" si="59"/>
        <v>648</v>
      </c>
      <c r="B650" s="111" t="s">
        <v>718</v>
      </c>
      <c r="C650" s="2" t="s">
        <v>705</v>
      </c>
      <c r="D650" s="2" t="s">
        <v>706</v>
      </c>
      <c r="E650" s="6" t="s">
        <v>9</v>
      </c>
      <c r="AD650" s="5">
        <f t="shared" si="57"/>
        <v>648</v>
      </c>
      <c r="AE650" s="97">
        <f t="shared" si="60"/>
        <v>64700</v>
      </c>
      <c r="AF650" s="2"/>
      <c r="AG650" s="2"/>
      <c r="AH650" s="2"/>
      <c r="AI650" s="6"/>
      <c r="AL650" s="5">
        <f t="shared" si="58"/>
        <v>648</v>
      </c>
      <c r="AM650" s="97">
        <f t="shared" si="61"/>
        <v>69600</v>
      </c>
      <c r="AN650" s="2"/>
      <c r="AO650" s="2"/>
    </row>
    <row r="651" spans="1:41" ht="13.5">
      <c r="A651" s="5">
        <f t="shared" si="59"/>
        <v>649</v>
      </c>
      <c r="B651" s="111" t="s">
        <v>719</v>
      </c>
      <c r="C651" s="2" t="s">
        <v>720</v>
      </c>
      <c r="D651" s="2" t="s">
        <v>721</v>
      </c>
      <c r="E651" s="6" t="s">
        <v>79</v>
      </c>
      <c r="AD651" s="5">
        <f t="shared" si="57"/>
        <v>649</v>
      </c>
      <c r="AE651" s="97">
        <f t="shared" si="60"/>
        <v>64800</v>
      </c>
      <c r="AF651" s="2"/>
      <c r="AG651" s="2"/>
      <c r="AH651" s="2"/>
      <c r="AI651" s="6"/>
      <c r="AL651" s="5">
        <f t="shared" si="58"/>
        <v>649</v>
      </c>
      <c r="AM651" s="97">
        <f t="shared" si="61"/>
        <v>69700</v>
      </c>
      <c r="AN651" s="2"/>
      <c r="AO651" s="2"/>
    </row>
    <row r="652" spans="1:41" ht="13.5">
      <c r="A652" s="5">
        <f t="shared" si="59"/>
        <v>650</v>
      </c>
      <c r="B652" s="111" t="s">
        <v>722</v>
      </c>
      <c r="C652" s="2" t="s">
        <v>720</v>
      </c>
      <c r="D652" s="2" t="s">
        <v>721</v>
      </c>
      <c r="E652" s="6" t="s">
        <v>79</v>
      </c>
      <c r="AD652" s="5">
        <f t="shared" si="57"/>
        <v>650</v>
      </c>
      <c r="AE652" s="97">
        <f t="shared" si="60"/>
        <v>64900</v>
      </c>
      <c r="AF652" s="2"/>
      <c r="AG652" s="2"/>
      <c r="AH652" s="2"/>
      <c r="AI652" s="6"/>
      <c r="AL652" s="5">
        <f t="shared" si="58"/>
        <v>650</v>
      </c>
      <c r="AM652" s="97">
        <f t="shared" si="61"/>
        <v>69800</v>
      </c>
      <c r="AN652" s="2"/>
      <c r="AO652" s="2"/>
    </row>
    <row r="653" spans="1:41" ht="13.5">
      <c r="A653" s="5">
        <f t="shared" si="59"/>
        <v>651</v>
      </c>
      <c r="B653" s="111" t="s">
        <v>723</v>
      </c>
      <c r="C653" s="2" t="s">
        <v>720</v>
      </c>
      <c r="D653" s="2" t="s">
        <v>721</v>
      </c>
      <c r="E653" s="6" t="s">
        <v>79</v>
      </c>
      <c r="AD653" s="5">
        <f t="shared" si="57"/>
        <v>651</v>
      </c>
      <c r="AE653" s="97">
        <f t="shared" si="60"/>
        <v>65000</v>
      </c>
      <c r="AF653" s="2"/>
      <c r="AG653" s="2"/>
      <c r="AH653" s="2"/>
      <c r="AI653" s="6"/>
      <c r="AL653" s="5">
        <f t="shared" si="58"/>
        <v>651</v>
      </c>
      <c r="AM653" s="97">
        <f t="shared" si="61"/>
        <v>69900</v>
      </c>
      <c r="AN653" s="2"/>
      <c r="AO653" s="2"/>
    </row>
    <row r="654" spans="1:41" ht="13.5">
      <c r="A654" s="5">
        <f t="shared" si="59"/>
        <v>652</v>
      </c>
      <c r="B654" s="111" t="s">
        <v>724</v>
      </c>
      <c r="C654" s="2" t="s">
        <v>720</v>
      </c>
      <c r="D654" s="2" t="s">
        <v>721</v>
      </c>
      <c r="E654" s="6" t="s">
        <v>79</v>
      </c>
      <c r="AD654" s="5">
        <f t="shared" si="57"/>
        <v>652</v>
      </c>
      <c r="AE654" s="97">
        <f t="shared" si="60"/>
        <v>65100</v>
      </c>
      <c r="AF654" s="2"/>
      <c r="AG654" s="2"/>
      <c r="AH654" s="2"/>
      <c r="AI654" s="6"/>
      <c r="AL654" s="5">
        <f t="shared" si="58"/>
        <v>652</v>
      </c>
      <c r="AM654" s="97">
        <f t="shared" si="61"/>
        <v>70000</v>
      </c>
      <c r="AN654" s="2"/>
      <c r="AO654" s="2"/>
    </row>
    <row r="655" spans="1:41" ht="13.5">
      <c r="A655" s="5">
        <f t="shared" si="59"/>
        <v>653</v>
      </c>
      <c r="B655" s="111" t="s">
        <v>725</v>
      </c>
      <c r="C655" s="2" t="s">
        <v>720</v>
      </c>
      <c r="D655" s="2" t="s">
        <v>721</v>
      </c>
      <c r="E655" s="6" t="s">
        <v>79</v>
      </c>
      <c r="AD655" s="5">
        <f t="shared" si="57"/>
        <v>653</v>
      </c>
      <c r="AE655" s="97">
        <f t="shared" si="60"/>
        <v>65200</v>
      </c>
      <c r="AF655" s="2"/>
      <c r="AG655" s="2"/>
      <c r="AH655" s="2"/>
      <c r="AI655" s="6"/>
      <c r="AL655" s="5">
        <f t="shared" si="58"/>
        <v>653</v>
      </c>
      <c r="AM655" s="97">
        <f t="shared" si="61"/>
        <v>70100</v>
      </c>
      <c r="AN655" s="2"/>
      <c r="AO655" s="2"/>
    </row>
    <row r="656" spans="1:41" ht="13.5">
      <c r="A656" s="5">
        <f t="shared" si="59"/>
        <v>654</v>
      </c>
      <c r="B656" s="111" t="s">
        <v>726</v>
      </c>
      <c r="C656" s="2" t="s">
        <v>720</v>
      </c>
      <c r="D656" s="2" t="s">
        <v>721</v>
      </c>
      <c r="E656" s="6" t="s">
        <v>79</v>
      </c>
      <c r="AD656" s="5">
        <f t="shared" si="57"/>
        <v>654</v>
      </c>
      <c r="AE656" s="97">
        <f t="shared" si="60"/>
        <v>65300</v>
      </c>
      <c r="AF656" s="2"/>
      <c r="AG656" s="2"/>
      <c r="AH656" s="2"/>
      <c r="AI656" s="6"/>
      <c r="AL656" s="5">
        <f t="shared" si="58"/>
        <v>654</v>
      </c>
      <c r="AM656" s="97">
        <f t="shared" si="61"/>
        <v>70200</v>
      </c>
      <c r="AN656" s="2"/>
      <c r="AO656" s="2"/>
    </row>
    <row r="657" spans="1:41" ht="13.5">
      <c r="A657" s="5">
        <f t="shared" si="59"/>
        <v>655</v>
      </c>
      <c r="B657" s="111" t="s">
        <v>727</v>
      </c>
      <c r="C657" s="2" t="s">
        <v>720</v>
      </c>
      <c r="D657" s="2" t="s">
        <v>721</v>
      </c>
      <c r="E657" s="6" t="s">
        <v>6</v>
      </c>
      <c r="AD657" s="5">
        <f t="shared" si="57"/>
        <v>655</v>
      </c>
      <c r="AE657" s="97">
        <f t="shared" si="60"/>
        <v>65400</v>
      </c>
      <c r="AF657" s="2"/>
      <c r="AG657" s="2"/>
      <c r="AH657" s="2"/>
      <c r="AI657" s="6"/>
      <c r="AL657" s="5">
        <f t="shared" si="58"/>
        <v>655</v>
      </c>
      <c r="AM657" s="97">
        <f t="shared" si="61"/>
        <v>70300</v>
      </c>
      <c r="AN657" s="2"/>
      <c r="AO657" s="2"/>
    </row>
    <row r="658" spans="1:41" ht="13.5">
      <c r="A658" s="5">
        <f t="shared" si="59"/>
        <v>656</v>
      </c>
      <c r="B658" s="111" t="s">
        <v>728</v>
      </c>
      <c r="C658" s="2" t="s">
        <v>720</v>
      </c>
      <c r="D658" s="2" t="s">
        <v>721</v>
      </c>
      <c r="E658" s="6" t="s">
        <v>6</v>
      </c>
      <c r="AD658" s="5">
        <f t="shared" si="57"/>
        <v>656</v>
      </c>
      <c r="AE658" s="97">
        <f t="shared" si="60"/>
        <v>65500</v>
      </c>
      <c r="AF658" s="2"/>
      <c r="AG658" s="2"/>
      <c r="AH658" s="2"/>
      <c r="AI658" s="6"/>
      <c r="AL658" s="5">
        <f t="shared" si="58"/>
        <v>656</v>
      </c>
      <c r="AM658" s="97">
        <f t="shared" si="61"/>
        <v>70400</v>
      </c>
      <c r="AN658" s="2"/>
      <c r="AO658" s="2"/>
    </row>
    <row r="659" spans="1:41" ht="13.5">
      <c r="A659" s="5">
        <f t="shared" si="59"/>
        <v>657</v>
      </c>
      <c r="B659" s="111" t="s">
        <v>729</v>
      </c>
      <c r="C659" s="2" t="s">
        <v>720</v>
      </c>
      <c r="D659" s="2" t="s">
        <v>721</v>
      </c>
      <c r="E659" s="6" t="s">
        <v>6</v>
      </c>
      <c r="AD659" s="5">
        <f t="shared" si="57"/>
        <v>657</v>
      </c>
      <c r="AE659" s="97">
        <f t="shared" si="60"/>
        <v>65600</v>
      </c>
      <c r="AF659" s="2"/>
      <c r="AG659" s="2"/>
      <c r="AH659" s="2"/>
      <c r="AI659" s="6"/>
      <c r="AL659" s="5">
        <f t="shared" si="58"/>
        <v>657</v>
      </c>
      <c r="AM659" s="97">
        <f t="shared" si="61"/>
        <v>70500</v>
      </c>
      <c r="AN659" s="2"/>
      <c r="AO659" s="2"/>
    </row>
    <row r="660" spans="1:41" ht="13.5">
      <c r="A660" s="5">
        <f t="shared" si="59"/>
        <v>658</v>
      </c>
      <c r="B660" s="111" t="s">
        <v>730</v>
      </c>
      <c r="C660" s="2" t="s">
        <v>720</v>
      </c>
      <c r="D660" s="2" t="s">
        <v>721</v>
      </c>
      <c r="E660" s="6" t="s">
        <v>6</v>
      </c>
      <c r="AD660" s="5">
        <f t="shared" si="57"/>
        <v>658</v>
      </c>
      <c r="AE660" s="97">
        <f t="shared" si="60"/>
        <v>65700</v>
      </c>
      <c r="AF660" s="2"/>
      <c r="AG660" s="2"/>
      <c r="AH660" s="2"/>
      <c r="AI660" s="6"/>
      <c r="AL660" s="5">
        <f t="shared" si="58"/>
        <v>658</v>
      </c>
      <c r="AM660" s="97">
        <f t="shared" si="61"/>
        <v>70600</v>
      </c>
      <c r="AN660" s="2"/>
      <c r="AO660" s="2"/>
    </row>
    <row r="661" spans="1:41" ht="13.5">
      <c r="A661" s="5">
        <f t="shared" si="59"/>
        <v>659</v>
      </c>
      <c r="B661" s="111" t="s">
        <v>731</v>
      </c>
      <c r="C661" s="2" t="s">
        <v>720</v>
      </c>
      <c r="D661" s="2" t="s">
        <v>721</v>
      </c>
      <c r="E661" s="6" t="s">
        <v>6</v>
      </c>
      <c r="AD661" s="5">
        <f t="shared" si="57"/>
        <v>659</v>
      </c>
      <c r="AE661" s="97">
        <f t="shared" si="60"/>
        <v>65800</v>
      </c>
      <c r="AF661" s="2"/>
      <c r="AG661" s="2"/>
      <c r="AH661" s="2"/>
      <c r="AI661" s="6"/>
      <c r="AL661" s="5">
        <f t="shared" si="58"/>
        <v>659</v>
      </c>
      <c r="AM661" s="97">
        <f t="shared" si="61"/>
        <v>70700</v>
      </c>
      <c r="AN661" s="2"/>
      <c r="AO661" s="2"/>
    </row>
    <row r="662" spans="1:41" ht="13.5">
      <c r="A662" s="5">
        <f t="shared" si="59"/>
        <v>660</v>
      </c>
      <c r="B662" s="111" t="s">
        <v>732</v>
      </c>
      <c r="C662" s="2" t="s">
        <v>720</v>
      </c>
      <c r="D662" s="2" t="s">
        <v>721</v>
      </c>
      <c r="E662" s="6" t="s">
        <v>6</v>
      </c>
      <c r="AD662" s="5">
        <f t="shared" si="57"/>
        <v>660</v>
      </c>
      <c r="AE662" s="97">
        <f t="shared" si="60"/>
        <v>65900</v>
      </c>
      <c r="AF662" s="2"/>
      <c r="AG662" s="2"/>
      <c r="AH662" s="2"/>
      <c r="AI662" s="6"/>
      <c r="AL662" s="5">
        <f t="shared" si="58"/>
        <v>660</v>
      </c>
      <c r="AM662" s="97">
        <f t="shared" si="61"/>
        <v>70800</v>
      </c>
      <c r="AN662" s="2"/>
      <c r="AO662" s="2"/>
    </row>
    <row r="663" spans="1:41" ht="13.5">
      <c r="A663" s="5">
        <f t="shared" si="59"/>
        <v>661</v>
      </c>
      <c r="B663" s="111" t="s">
        <v>733</v>
      </c>
      <c r="C663" s="2" t="s">
        <v>720</v>
      </c>
      <c r="D663" s="2" t="s">
        <v>721</v>
      </c>
      <c r="E663" s="6" t="s">
        <v>6</v>
      </c>
      <c r="AD663" s="5">
        <f t="shared" si="57"/>
        <v>661</v>
      </c>
      <c r="AE663" s="97">
        <f t="shared" si="60"/>
        <v>66000</v>
      </c>
      <c r="AF663" s="2"/>
      <c r="AG663" s="2"/>
      <c r="AH663" s="2"/>
      <c r="AI663" s="6"/>
      <c r="AL663" s="5">
        <f t="shared" si="58"/>
        <v>661</v>
      </c>
      <c r="AM663" s="97">
        <f t="shared" si="61"/>
        <v>70900</v>
      </c>
      <c r="AN663" s="2"/>
      <c r="AO663" s="2"/>
    </row>
    <row r="664" spans="1:41" ht="13.5">
      <c r="A664" s="5">
        <f t="shared" si="59"/>
        <v>662</v>
      </c>
      <c r="B664" s="111" t="s">
        <v>734</v>
      </c>
      <c r="C664" s="2" t="s">
        <v>735</v>
      </c>
      <c r="D664" s="2" t="s">
        <v>736</v>
      </c>
      <c r="E664" s="6" t="s">
        <v>9</v>
      </c>
      <c r="AD664" s="5">
        <f t="shared" si="57"/>
        <v>662</v>
      </c>
      <c r="AE664" s="97">
        <f t="shared" si="60"/>
        <v>66100</v>
      </c>
      <c r="AF664" s="2"/>
      <c r="AG664" s="2"/>
      <c r="AH664" s="2"/>
      <c r="AI664" s="6"/>
      <c r="AL664" s="5">
        <f t="shared" si="58"/>
        <v>662</v>
      </c>
      <c r="AM664" s="97">
        <f t="shared" si="61"/>
        <v>71000</v>
      </c>
      <c r="AN664" s="2"/>
      <c r="AO664" s="2"/>
    </row>
    <row r="665" spans="1:41" ht="13.5">
      <c r="A665" s="5">
        <f t="shared" si="59"/>
        <v>663</v>
      </c>
      <c r="B665" s="111" t="s">
        <v>737</v>
      </c>
      <c r="C665" s="2" t="s">
        <v>735</v>
      </c>
      <c r="D665" s="2" t="s">
        <v>736</v>
      </c>
      <c r="E665" s="6" t="s">
        <v>9</v>
      </c>
      <c r="AD665" s="5">
        <f t="shared" si="57"/>
        <v>663</v>
      </c>
      <c r="AE665" s="97">
        <f t="shared" si="60"/>
        <v>66200</v>
      </c>
      <c r="AF665" s="2"/>
      <c r="AG665" s="2"/>
      <c r="AH665" s="2"/>
      <c r="AI665" s="6"/>
      <c r="AL665" s="5">
        <f t="shared" si="58"/>
        <v>663</v>
      </c>
      <c r="AM665" s="97">
        <f t="shared" si="61"/>
        <v>71100</v>
      </c>
      <c r="AN665" s="2"/>
      <c r="AO665" s="2"/>
    </row>
    <row r="666" spans="1:41" ht="13.5">
      <c r="A666" s="5">
        <f t="shared" si="59"/>
        <v>664</v>
      </c>
      <c r="B666" s="111" t="s">
        <v>738</v>
      </c>
      <c r="C666" s="2" t="s">
        <v>735</v>
      </c>
      <c r="D666" s="2" t="s">
        <v>736</v>
      </c>
      <c r="E666" s="6" t="s">
        <v>9</v>
      </c>
      <c r="AD666" s="5">
        <f t="shared" si="57"/>
        <v>664</v>
      </c>
      <c r="AE666" s="97">
        <f t="shared" si="60"/>
        <v>66300</v>
      </c>
      <c r="AF666" s="2"/>
      <c r="AG666" s="2"/>
      <c r="AH666" s="2"/>
      <c r="AI666" s="6"/>
      <c r="AL666" s="5">
        <f t="shared" si="58"/>
        <v>664</v>
      </c>
      <c r="AM666" s="97">
        <f t="shared" si="61"/>
        <v>71200</v>
      </c>
      <c r="AN666" s="2"/>
      <c r="AO666" s="2"/>
    </row>
    <row r="667" spans="1:41" ht="13.5">
      <c r="A667" s="5">
        <f t="shared" si="59"/>
        <v>665</v>
      </c>
      <c r="B667" s="111" t="s">
        <v>739</v>
      </c>
      <c r="C667" s="2" t="s">
        <v>735</v>
      </c>
      <c r="D667" s="2" t="s">
        <v>736</v>
      </c>
      <c r="E667" s="6" t="s">
        <v>9</v>
      </c>
      <c r="AD667" s="5">
        <f t="shared" si="57"/>
        <v>665</v>
      </c>
      <c r="AE667" s="97">
        <f t="shared" si="60"/>
        <v>66400</v>
      </c>
      <c r="AF667" s="2"/>
      <c r="AG667" s="2"/>
      <c r="AH667" s="2"/>
      <c r="AI667" s="6"/>
      <c r="AL667" s="5">
        <f t="shared" si="58"/>
        <v>665</v>
      </c>
      <c r="AM667" s="97">
        <f t="shared" si="61"/>
        <v>71300</v>
      </c>
      <c r="AN667" s="2"/>
      <c r="AO667" s="2"/>
    </row>
    <row r="668" spans="1:41" ht="13.5">
      <c r="A668" s="5">
        <f t="shared" si="59"/>
        <v>666</v>
      </c>
      <c r="B668" s="111" t="s">
        <v>740</v>
      </c>
      <c r="C668" s="2" t="s">
        <v>735</v>
      </c>
      <c r="D668" s="2" t="s">
        <v>736</v>
      </c>
      <c r="E668" s="6" t="s">
        <v>9</v>
      </c>
      <c r="AD668" s="5">
        <f t="shared" si="57"/>
        <v>666</v>
      </c>
      <c r="AE668" s="97">
        <f t="shared" si="60"/>
        <v>66500</v>
      </c>
      <c r="AF668" s="2"/>
      <c r="AG668" s="2"/>
      <c r="AH668" s="2"/>
      <c r="AI668" s="6"/>
      <c r="AL668" s="5">
        <f t="shared" si="58"/>
        <v>666</v>
      </c>
      <c r="AM668" s="97">
        <f t="shared" si="61"/>
        <v>71400</v>
      </c>
      <c r="AN668" s="2"/>
      <c r="AO668" s="2"/>
    </row>
    <row r="669" spans="1:41" ht="13.5">
      <c r="A669" s="5">
        <f t="shared" si="59"/>
        <v>667</v>
      </c>
      <c r="B669" s="111" t="s">
        <v>741</v>
      </c>
      <c r="C669" s="2" t="s">
        <v>735</v>
      </c>
      <c r="D669" s="2" t="s">
        <v>736</v>
      </c>
      <c r="E669" s="6" t="s">
        <v>9</v>
      </c>
      <c r="AD669" s="5">
        <f t="shared" si="57"/>
        <v>667</v>
      </c>
      <c r="AE669" s="97">
        <f t="shared" si="60"/>
        <v>66600</v>
      </c>
      <c r="AF669" s="2"/>
      <c r="AG669" s="2"/>
      <c r="AH669" s="2"/>
      <c r="AI669" s="6"/>
      <c r="AL669" s="5">
        <f t="shared" si="58"/>
        <v>667</v>
      </c>
      <c r="AM669" s="97">
        <f t="shared" si="61"/>
        <v>71500</v>
      </c>
      <c r="AN669" s="2"/>
      <c r="AO669" s="2"/>
    </row>
    <row r="670" spans="1:41" ht="13.5">
      <c r="A670" s="5">
        <f t="shared" si="59"/>
        <v>668</v>
      </c>
      <c r="B670" s="111" t="s">
        <v>742</v>
      </c>
      <c r="C670" s="2" t="s">
        <v>735</v>
      </c>
      <c r="D670" s="2" t="s">
        <v>736</v>
      </c>
      <c r="E670" s="6" t="s">
        <v>9</v>
      </c>
      <c r="AD670" s="5">
        <f t="shared" si="57"/>
        <v>668</v>
      </c>
      <c r="AE670" s="97">
        <f t="shared" si="60"/>
        <v>66700</v>
      </c>
      <c r="AF670" s="2"/>
      <c r="AG670" s="2"/>
      <c r="AH670" s="2"/>
      <c r="AI670" s="6"/>
      <c r="AL670" s="5">
        <f t="shared" si="58"/>
        <v>668</v>
      </c>
      <c r="AM670" s="97">
        <f t="shared" si="61"/>
        <v>71600</v>
      </c>
      <c r="AN670" s="2"/>
      <c r="AO670" s="2"/>
    </row>
    <row r="671" spans="1:41" ht="13.5">
      <c r="A671" s="5">
        <f t="shared" si="59"/>
        <v>669</v>
      </c>
      <c r="B671" s="111" t="s">
        <v>743</v>
      </c>
      <c r="C671" s="2" t="s">
        <v>735</v>
      </c>
      <c r="D671" s="2" t="s">
        <v>736</v>
      </c>
      <c r="E671" s="6" t="s">
        <v>9</v>
      </c>
      <c r="AD671" s="5">
        <f t="shared" si="57"/>
        <v>669</v>
      </c>
      <c r="AE671" s="97">
        <f t="shared" si="60"/>
        <v>66800</v>
      </c>
      <c r="AF671" s="2"/>
      <c r="AG671" s="2"/>
      <c r="AH671" s="2"/>
      <c r="AI671" s="6"/>
      <c r="AL671" s="5">
        <f t="shared" si="58"/>
        <v>669</v>
      </c>
      <c r="AM671" s="97">
        <f t="shared" si="61"/>
        <v>71700</v>
      </c>
      <c r="AN671" s="2"/>
      <c r="AO671" s="2"/>
    </row>
    <row r="672" spans="1:41" ht="13.5">
      <c r="A672" s="5">
        <f t="shared" si="59"/>
        <v>670</v>
      </c>
      <c r="B672" s="111" t="s">
        <v>744</v>
      </c>
      <c r="C672" s="2" t="s">
        <v>735</v>
      </c>
      <c r="D672" s="2" t="s">
        <v>736</v>
      </c>
      <c r="E672" s="6" t="s">
        <v>9</v>
      </c>
      <c r="AD672" s="5">
        <f t="shared" si="57"/>
        <v>670</v>
      </c>
      <c r="AE672" s="97">
        <f t="shared" si="60"/>
        <v>66900</v>
      </c>
      <c r="AF672" s="2"/>
      <c r="AG672" s="2"/>
      <c r="AH672" s="2"/>
      <c r="AI672" s="6"/>
      <c r="AL672" s="5">
        <f t="shared" si="58"/>
        <v>670</v>
      </c>
      <c r="AM672" s="97">
        <f t="shared" si="61"/>
        <v>71800</v>
      </c>
      <c r="AN672" s="2"/>
      <c r="AO672" s="2"/>
    </row>
    <row r="673" spans="1:41" ht="13.5">
      <c r="A673" s="5">
        <f t="shared" si="59"/>
        <v>671</v>
      </c>
      <c r="B673" s="111" t="s">
        <v>745</v>
      </c>
      <c r="C673" s="2" t="s">
        <v>735</v>
      </c>
      <c r="D673" s="2" t="s">
        <v>736</v>
      </c>
      <c r="E673" s="6" t="s">
        <v>9</v>
      </c>
      <c r="AD673" s="5">
        <f t="shared" si="57"/>
        <v>671</v>
      </c>
      <c r="AE673" s="97">
        <f t="shared" si="60"/>
        <v>67000</v>
      </c>
      <c r="AF673" s="2"/>
      <c r="AG673" s="2"/>
      <c r="AH673" s="2"/>
      <c r="AI673" s="6"/>
      <c r="AL673" s="5">
        <f t="shared" si="58"/>
        <v>671</v>
      </c>
      <c r="AM673" s="97">
        <f t="shared" si="61"/>
        <v>71900</v>
      </c>
      <c r="AN673" s="2"/>
      <c r="AO673" s="2"/>
    </row>
    <row r="674" spans="1:41" ht="13.5">
      <c r="A674" s="5">
        <f t="shared" si="59"/>
        <v>672</v>
      </c>
      <c r="B674" s="111" t="s">
        <v>746</v>
      </c>
      <c r="C674" s="2" t="s">
        <v>735</v>
      </c>
      <c r="D674" s="2" t="s">
        <v>736</v>
      </c>
      <c r="E674" s="6" t="s">
        <v>9</v>
      </c>
      <c r="AD674" s="5">
        <f t="shared" si="57"/>
        <v>672</v>
      </c>
      <c r="AE674" s="97">
        <f t="shared" si="60"/>
        <v>67100</v>
      </c>
      <c r="AF674" s="2"/>
      <c r="AG674" s="2"/>
      <c r="AH674" s="2"/>
      <c r="AI674" s="6"/>
      <c r="AL674" s="5">
        <f t="shared" si="58"/>
        <v>672</v>
      </c>
      <c r="AM674" s="97">
        <f t="shared" si="61"/>
        <v>72000</v>
      </c>
      <c r="AN674" s="2"/>
      <c r="AO674" s="2"/>
    </row>
    <row r="675" spans="1:41" ht="13.5">
      <c r="A675" s="5">
        <f t="shared" si="59"/>
        <v>673</v>
      </c>
      <c r="B675" s="111" t="s">
        <v>747</v>
      </c>
      <c r="C675" s="2" t="s">
        <v>735</v>
      </c>
      <c r="D675" s="2" t="s">
        <v>736</v>
      </c>
      <c r="E675" s="6" t="s">
        <v>9</v>
      </c>
      <c r="AD675" s="5">
        <f t="shared" si="57"/>
        <v>673</v>
      </c>
      <c r="AE675" s="97">
        <f t="shared" si="60"/>
        <v>67200</v>
      </c>
      <c r="AF675" s="2"/>
      <c r="AG675" s="2"/>
      <c r="AH675" s="2"/>
      <c r="AI675" s="6"/>
      <c r="AL675" s="5">
        <f t="shared" si="58"/>
        <v>673</v>
      </c>
      <c r="AM675" s="97">
        <f t="shared" si="61"/>
        <v>72100</v>
      </c>
      <c r="AN675" s="2"/>
      <c r="AO675" s="2"/>
    </row>
    <row r="676" spans="1:41" ht="13.5">
      <c r="A676" s="5">
        <f t="shared" si="59"/>
        <v>674</v>
      </c>
      <c r="B676" s="111" t="s">
        <v>748</v>
      </c>
      <c r="C676" s="2" t="s">
        <v>735</v>
      </c>
      <c r="D676" s="2" t="s">
        <v>736</v>
      </c>
      <c r="E676" s="6" t="s">
        <v>9</v>
      </c>
      <c r="AD676" s="5">
        <f t="shared" si="57"/>
        <v>674</v>
      </c>
      <c r="AE676" s="97">
        <f t="shared" si="60"/>
        <v>67300</v>
      </c>
      <c r="AF676" s="2"/>
      <c r="AG676" s="2"/>
      <c r="AH676" s="2"/>
      <c r="AI676" s="6"/>
      <c r="AL676" s="5">
        <f t="shared" si="58"/>
        <v>674</v>
      </c>
      <c r="AM676" s="97">
        <f t="shared" si="61"/>
        <v>72200</v>
      </c>
      <c r="AN676" s="2"/>
      <c r="AO676" s="2"/>
    </row>
    <row r="677" spans="1:41" ht="13.5">
      <c r="A677" s="5">
        <f t="shared" si="59"/>
        <v>675</v>
      </c>
      <c r="B677" s="111" t="s">
        <v>749</v>
      </c>
      <c r="C677" s="2" t="s">
        <v>735</v>
      </c>
      <c r="D677" s="2" t="s">
        <v>736</v>
      </c>
      <c r="E677" s="6" t="s">
        <v>9</v>
      </c>
      <c r="AD677" s="5">
        <f t="shared" si="57"/>
        <v>675</v>
      </c>
      <c r="AE677" s="97">
        <f t="shared" si="60"/>
        <v>67400</v>
      </c>
      <c r="AF677" s="2"/>
      <c r="AG677" s="2"/>
      <c r="AH677" s="2"/>
      <c r="AI677" s="6"/>
      <c r="AL677" s="5">
        <f t="shared" si="58"/>
        <v>675</v>
      </c>
      <c r="AM677" s="97">
        <f t="shared" si="61"/>
        <v>72300</v>
      </c>
      <c r="AN677" s="2"/>
      <c r="AO677" s="2"/>
    </row>
    <row r="678" spans="1:41" ht="13.5">
      <c r="A678" s="5">
        <f t="shared" si="59"/>
        <v>676</v>
      </c>
      <c r="B678" s="111" t="s">
        <v>750</v>
      </c>
      <c r="C678" s="2" t="s">
        <v>751</v>
      </c>
      <c r="D678" s="2" t="s">
        <v>752</v>
      </c>
      <c r="E678" s="6" t="s">
        <v>6</v>
      </c>
      <c r="AD678" s="5">
        <f t="shared" si="57"/>
        <v>676</v>
      </c>
      <c r="AE678" s="97">
        <f t="shared" si="60"/>
        <v>67500</v>
      </c>
      <c r="AF678" s="2"/>
      <c r="AG678" s="2"/>
      <c r="AH678" s="2"/>
      <c r="AI678" s="6"/>
      <c r="AL678" s="5">
        <f t="shared" si="58"/>
        <v>676</v>
      </c>
      <c r="AM678" s="97">
        <f t="shared" si="61"/>
        <v>72400</v>
      </c>
      <c r="AN678" s="2"/>
      <c r="AO678" s="2"/>
    </row>
    <row r="679" spans="1:41" ht="13.5">
      <c r="A679" s="5">
        <f t="shared" si="59"/>
        <v>677</v>
      </c>
      <c r="B679" s="111" t="s">
        <v>753</v>
      </c>
      <c r="C679" s="2" t="s">
        <v>751</v>
      </c>
      <c r="D679" s="2" t="s">
        <v>752</v>
      </c>
      <c r="E679" s="6" t="s">
        <v>9</v>
      </c>
      <c r="AD679" s="5">
        <f t="shared" si="57"/>
        <v>677</v>
      </c>
      <c r="AE679" s="97">
        <f t="shared" si="60"/>
        <v>67600</v>
      </c>
      <c r="AF679" s="2"/>
      <c r="AG679" s="2"/>
      <c r="AH679" s="2"/>
      <c r="AI679" s="6"/>
      <c r="AL679" s="5">
        <f t="shared" si="58"/>
        <v>677</v>
      </c>
      <c r="AM679" s="97">
        <f t="shared" si="61"/>
        <v>72500</v>
      </c>
      <c r="AN679" s="2"/>
      <c r="AO679" s="2"/>
    </row>
    <row r="680" spans="1:41" ht="13.5">
      <c r="A680" s="5">
        <f t="shared" si="59"/>
        <v>678</v>
      </c>
      <c r="B680" s="111" t="s">
        <v>754</v>
      </c>
      <c r="C680" s="2" t="s">
        <v>755</v>
      </c>
      <c r="D680" s="2" t="s">
        <v>756</v>
      </c>
      <c r="E680" s="6" t="s">
        <v>6</v>
      </c>
      <c r="AD680" s="5">
        <f t="shared" si="57"/>
        <v>678</v>
      </c>
      <c r="AE680" s="97">
        <f t="shared" si="60"/>
        <v>67700</v>
      </c>
      <c r="AF680" s="2"/>
      <c r="AG680" s="2"/>
      <c r="AH680" s="2"/>
      <c r="AI680" s="6"/>
      <c r="AL680" s="5">
        <f t="shared" si="58"/>
        <v>678</v>
      </c>
      <c r="AM680" s="97">
        <f t="shared" si="61"/>
        <v>72600</v>
      </c>
      <c r="AN680" s="2"/>
      <c r="AO680" s="2"/>
    </row>
    <row r="681" spans="1:41" ht="13.5">
      <c r="A681" s="5">
        <f t="shared" si="59"/>
        <v>679</v>
      </c>
      <c r="B681" s="111" t="s">
        <v>757</v>
      </c>
      <c r="C681" s="2" t="s">
        <v>751</v>
      </c>
      <c r="D681" s="2" t="s">
        <v>752</v>
      </c>
      <c r="E681" s="6" t="s">
        <v>6</v>
      </c>
      <c r="AD681" s="5">
        <f t="shared" si="57"/>
        <v>679</v>
      </c>
      <c r="AE681" s="97">
        <f t="shared" si="60"/>
        <v>67800</v>
      </c>
      <c r="AF681" s="2"/>
      <c r="AG681" s="2"/>
      <c r="AH681" s="2"/>
      <c r="AI681" s="6"/>
      <c r="AL681" s="5">
        <f t="shared" si="58"/>
        <v>679</v>
      </c>
      <c r="AM681" s="97">
        <f t="shared" si="61"/>
        <v>72700</v>
      </c>
      <c r="AN681" s="2"/>
      <c r="AO681" s="2"/>
    </row>
    <row r="682" spans="1:41" ht="13.5">
      <c r="A682" s="5">
        <f t="shared" si="59"/>
        <v>680</v>
      </c>
      <c r="B682" s="111" t="s">
        <v>758</v>
      </c>
      <c r="C682" s="2" t="s">
        <v>751</v>
      </c>
      <c r="D682" s="2" t="s">
        <v>752</v>
      </c>
      <c r="E682" s="6" t="s">
        <v>6</v>
      </c>
      <c r="AD682" s="5">
        <f t="shared" si="57"/>
        <v>680</v>
      </c>
      <c r="AE682" s="97">
        <f t="shared" si="60"/>
        <v>67900</v>
      </c>
      <c r="AF682" s="2"/>
      <c r="AG682" s="2"/>
      <c r="AH682" s="2"/>
      <c r="AI682" s="6"/>
      <c r="AL682" s="5">
        <f t="shared" si="58"/>
        <v>680</v>
      </c>
      <c r="AM682" s="97">
        <f t="shared" si="61"/>
        <v>72800</v>
      </c>
      <c r="AN682" s="2"/>
      <c r="AO682" s="2"/>
    </row>
    <row r="683" spans="1:41" ht="13.5">
      <c r="A683" s="5">
        <f t="shared" si="59"/>
        <v>681</v>
      </c>
      <c r="B683" s="111" t="s">
        <v>759</v>
      </c>
      <c r="C683" s="2" t="s">
        <v>751</v>
      </c>
      <c r="D683" s="2" t="s">
        <v>752</v>
      </c>
      <c r="E683" s="6" t="s">
        <v>6</v>
      </c>
      <c r="AD683" s="5">
        <f t="shared" si="57"/>
        <v>681</v>
      </c>
      <c r="AE683" s="97">
        <f t="shared" si="60"/>
        <v>68000</v>
      </c>
      <c r="AF683" s="2"/>
      <c r="AG683" s="2"/>
      <c r="AH683" s="2"/>
      <c r="AI683" s="6"/>
      <c r="AL683" s="5">
        <f t="shared" si="58"/>
        <v>681</v>
      </c>
      <c r="AM683" s="97">
        <f t="shared" si="61"/>
        <v>72900</v>
      </c>
      <c r="AN683" s="2"/>
      <c r="AO683" s="2"/>
    </row>
    <row r="684" spans="1:41" ht="13.5">
      <c r="A684" s="5">
        <f t="shared" si="59"/>
        <v>682</v>
      </c>
      <c r="B684" s="111" t="s">
        <v>760</v>
      </c>
      <c r="C684" s="2" t="s">
        <v>751</v>
      </c>
      <c r="D684" s="2" t="s">
        <v>752</v>
      </c>
      <c r="E684" s="6" t="s">
        <v>6</v>
      </c>
      <c r="AD684" s="5">
        <f t="shared" si="57"/>
        <v>682</v>
      </c>
      <c r="AE684" s="97">
        <f t="shared" si="60"/>
        <v>68100</v>
      </c>
      <c r="AF684" s="2"/>
      <c r="AG684" s="2"/>
      <c r="AH684" s="2"/>
      <c r="AI684" s="6"/>
      <c r="AL684" s="5">
        <f t="shared" si="58"/>
        <v>682</v>
      </c>
      <c r="AM684" s="97">
        <f t="shared" si="61"/>
        <v>73000</v>
      </c>
      <c r="AN684" s="2"/>
      <c r="AO684" s="2"/>
    </row>
    <row r="685" spans="1:41" ht="13.5">
      <c r="A685" s="5">
        <f t="shared" si="59"/>
        <v>683</v>
      </c>
      <c r="B685" s="111" t="s">
        <v>761</v>
      </c>
      <c r="C685" s="2" t="s">
        <v>751</v>
      </c>
      <c r="D685" s="2" t="s">
        <v>752</v>
      </c>
      <c r="E685" s="6" t="s">
        <v>6</v>
      </c>
      <c r="AD685" s="5">
        <f t="shared" si="57"/>
        <v>683</v>
      </c>
      <c r="AE685" s="97">
        <f t="shared" si="60"/>
        <v>68200</v>
      </c>
      <c r="AF685" s="2"/>
      <c r="AG685" s="2"/>
      <c r="AH685" s="2"/>
      <c r="AI685" s="6"/>
      <c r="AL685" s="5">
        <f t="shared" si="58"/>
        <v>683</v>
      </c>
      <c r="AM685" s="97">
        <f t="shared" si="61"/>
        <v>73100</v>
      </c>
      <c r="AN685" s="2"/>
      <c r="AO685" s="2"/>
    </row>
    <row r="686" spans="1:41" ht="13.5">
      <c r="A686" s="5">
        <f t="shared" si="59"/>
        <v>684</v>
      </c>
      <c r="B686" s="111" t="s">
        <v>762</v>
      </c>
      <c r="C686" s="2" t="s">
        <v>751</v>
      </c>
      <c r="D686" s="2" t="s">
        <v>752</v>
      </c>
      <c r="E686" s="6" t="s">
        <v>6</v>
      </c>
      <c r="AD686" s="5">
        <f t="shared" si="57"/>
        <v>684</v>
      </c>
      <c r="AE686" s="97">
        <f t="shared" si="60"/>
        <v>68300</v>
      </c>
      <c r="AF686" s="2"/>
      <c r="AG686" s="2"/>
      <c r="AH686" s="2"/>
      <c r="AI686" s="6"/>
      <c r="AL686" s="5">
        <f t="shared" si="58"/>
        <v>684</v>
      </c>
      <c r="AM686" s="97">
        <f t="shared" si="61"/>
        <v>73200</v>
      </c>
      <c r="AN686" s="2"/>
      <c r="AO686" s="2"/>
    </row>
    <row r="687" spans="1:41" ht="13.5">
      <c r="A687" s="5">
        <f t="shared" si="59"/>
        <v>685</v>
      </c>
      <c r="B687" s="111" t="s">
        <v>763</v>
      </c>
      <c r="C687" s="2" t="s">
        <v>751</v>
      </c>
      <c r="D687" s="2" t="s">
        <v>752</v>
      </c>
      <c r="E687" s="6" t="s">
        <v>6</v>
      </c>
      <c r="AD687" s="5">
        <f t="shared" si="57"/>
        <v>685</v>
      </c>
      <c r="AE687" s="97">
        <f t="shared" si="60"/>
        <v>68400</v>
      </c>
      <c r="AF687" s="2"/>
      <c r="AG687" s="2"/>
      <c r="AH687" s="2"/>
      <c r="AI687" s="6"/>
      <c r="AL687" s="5">
        <f t="shared" si="58"/>
        <v>685</v>
      </c>
      <c r="AM687" s="97">
        <f t="shared" si="61"/>
        <v>73300</v>
      </c>
      <c r="AN687" s="2"/>
      <c r="AO687" s="2"/>
    </row>
    <row r="688" spans="1:41" ht="13.5">
      <c r="A688" s="5">
        <f t="shared" si="59"/>
        <v>686</v>
      </c>
      <c r="B688" s="111" t="s">
        <v>764</v>
      </c>
      <c r="C688" s="2" t="s">
        <v>751</v>
      </c>
      <c r="D688" s="2" t="s">
        <v>752</v>
      </c>
      <c r="E688" s="6" t="s">
        <v>9</v>
      </c>
      <c r="AD688" s="5">
        <f t="shared" si="57"/>
        <v>686</v>
      </c>
      <c r="AE688" s="97">
        <f t="shared" si="60"/>
        <v>68500</v>
      </c>
      <c r="AF688" s="2"/>
      <c r="AG688" s="2"/>
      <c r="AH688" s="2"/>
      <c r="AI688" s="6"/>
      <c r="AL688" s="5">
        <f t="shared" si="58"/>
        <v>686</v>
      </c>
      <c r="AM688" s="97">
        <f t="shared" si="61"/>
        <v>73400</v>
      </c>
      <c r="AN688" s="2"/>
      <c r="AO688" s="2"/>
    </row>
    <row r="689" spans="1:41" ht="13.5">
      <c r="A689" s="5">
        <f t="shared" si="59"/>
        <v>687</v>
      </c>
      <c r="B689" s="111" t="s">
        <v>765</v>
      </c>
      <c r="C689" s="2" t="s">
        <v>751</v>
      </c>
      <c r="D689" s="2" t="s">
        <v>752</v>
      </c>
      <c r="E689" s="6" t="s">
        <v>6</v>
      </c>
      <c r="AD689" s="5">
        <f t="shared" si="57"/>
        <v>687</v>
      </c>
      <c r="AE689" s="97">
        <f t="shared" si="60"/>
        <v>68600</v>
      </c>
      <c r="AF689" s="2"/>
      <c r="AG689" s="2"/>
      <c r="AH689" s="2"/>
      <c r="AI689" s="6"/>
      <c r="AL689" s="5">
        <f t="shared" si="58"/>
        <v>687</v>
      </c>
      <c r="AM689" s="97">
        <f t="shared" si="61"/>
        <v>73500</v>
      </c>
      <c r="AN689" s="2"/>
      <c r="AO689" s="2"/>
    </row>
    <row r="690" spans="1:41" ht="13.5">
      <c r="A690" s="5">
        <f t="shared" si="59"/>
        <v>688</v>
      </c>
      <c r="B690" s="111" t="s">
        <v>766</v>
      </c>
      <c r="C690" s="2" t="s">
        <v>751</v>
      </c>
      <c r="D690" s="2" t="s">
        <v>752</v>
      </c>
      <c r="E690" s="6" t="s">
        <v>6</v>
      </c>
      <c r="AD690" s="5">
        <f t="shared" si="57"/>
        <v>688</v>
      </c>
      <c r="AE690" s="97">
        <f t="shared" si="60"/>
        <v>68700</v>
      </c>
      <c r="AF690" s="2"/>
      <c r="AG690" s="2"/>
      <c r="AH690" s="2"/>
      <c r="AI690" s="6"/>
      <c r="AL690" s="5">
        <f t="shared" si="58"/>
        <v>688</v>
      </c>
      <c r="AM690" s="97">
        <f t="shared" si="61"/>
        <v>73600</v>
      </c>
      <c r="AN690" s="2"/>
      <c r="AO690" s="2"/>
    </row>
    <row r="691" spans="1:41" ht="13.5">
      <c r="A691" s="5">
        <f t="shared" si="59"/>
        <v>689</v>
      </c>
      <c r="B691" s="111" t="s">
        <v>767</v>
      </c>
      <c r="C691" s="2" t="s">
        <v>751</v>
      </c>
      <c r="D691" s="2" t="s">
        <v>752</v>
      </c>
      <c r="E691" s="6" t="s">
        <v>6</v>
      </c>
      <c r="AD691" s="5">
        <f t="shared" si="57"/>
        <v>689</v>
      </c>
      <c r="AE691" s="97">
        <f t="shared" si="60"/>
        <v>68800</v>
      </c>
      <c r="AF691" s="2"/>
      <c r="AG691" s="2"/>
      <c r="AH691" s="2"/>
      <c r="AI691" s="6"/>
      <c r="AL691" s="5">
        <f t="shared" si="58"/>
        <v>689</v>
      </c>
      <c r="AM691" s="97">
        <f t="shared" si="61"/>
        <v>73700</v>
      </c>
      <c r="AN691" s="2"/>
      <c r="AO691" s="2"/>
    </row>
    <row r="692" spans="1:41" ht="13.5">
      <c r="A692" s="5">
        <f t="shared" si="59"/>
        <v>690</v>
      </c>
      <c r="B692" s="111" t="s">
        <v>768</v>
      </c>
      <c r="C692" s="2" t="s">
        <v>751</v>
      </c>
      <c r="D692" s="2" t="s">
        <v>752</v>
      </c>
      <c r="E692" s="6" t="s">
        <v>6</v>
      </c>
      <c r="AD692" s="5">
        <f t="shared" si="57"/>
        <v>690</v>
      </c>
      <c r="AE692" s="97">
        <f t="shared" si="60"/>
        <v>68900</v>
      </c>
      <c r="AF692" s="2"/>
      <c r="AG692" s="2"/>
      <c r="AH692" s="2"/>
      <c r="AI692" s="6"/>
      <c r="AL692" s="5">
        <f t="shared" si="58"/>
        <v>690</v>
      </c>
      <c r="AM692" s="97">
        <f t="shared" si="61"/>
        <v>73800</v>
      </c>
      <c r="AN692" s="2"/>
      <c r="AO692" s="2"/>
    </row>
    <row r="693" spans="1:41" ht="13.5">
      <c r="A693" s="5">
        <f t="shared" si="59"/>
        <v>691</v>
      </c>
      <c r="B693" s="111" t="s">
        <v>769</v>
      </c>
      <c r="C693" s="2" t="s">
        <v>751</v>
      </c>
      <c r="D693" s="2" t="s">
        <v>752</v>
      </c>
      <c r="E693" s="6" t="s">
        <v>6</v>
      </c>
      <c r="AD693" s="5">
        <f t="shared" si="57"/>
        <v>691</v>
      </c>
      <c r="AE693" s="97">
        <f t="shared" si="60"/>
        <v>69000</v>
      </c>
      <c r="AF693" s="2"/>
      <c r="AG693" s="2"/>
      <c r="AH693" s="2"/>
      <c r="AI693" s="6"/>
      <c r="AL693" s="5">
        <f t="shared" si="58"/>
        <v>691</v>
      </c>
      <c r="AM693" s="97">
        <f t="shared" si="61"/>
        <v>73900</v>
      </c>
      <c r="AN693" s="2"/>
      <c r="AO693" s="2"/>
    </row>
    <row r="694" spans="1:41" ht="13.5">
      <c r="A694" s="5">
        <f t="shared" si="59"/>
        <v>692</v>
      </c>
      <c r="B694" s="111" t="s">
        <v>770</v>
      </c>
      <c r="C694" s="2" t="s">
        <v>751</v>
      </c>
      <c r="D694" s="2" t="s">
        <v>752</v>
      </c>
      <c r="E694" s="6" t="s">
        <v>6</v>
      </c>
      <c r="AD694" s="5">
        <f t="shared" si="57"/>
        <v>692</v>
      </c>
      <c r="AE694" s="97">
        <f t="shared" si="60"/>
        <v>69100</v>
      </c>
      <c r="AF694" s="2"/>
      <c r="AG694" s="2"/>
      <c r="AH694" s="2"/>
      <c r="AI694" s="6"/>
      <c r="AL694" s="5">
        <f t="shared" si="58"/>
        <v>692</v>
      </c>
      <c r="AM694" s="97">
        <f t="shared" si="61"/>
        <v>74000</v>
      </c>
      <c r="AN694" s="2"/>
      <c r="AO694" s="2"/>
    </row>
    <row r="695" spans="1:41" ht="13.5">
      <c r="A695" s="5">
        <f t="shared" si="59"/>
        <v>693</v>
      </c>
      <c r="B695" s="111" t="s">
        <v>771</v>
      </c>
      <c r="C695" s="2" t="s">
        <v>751</v>
      </c>
      <c r="D695" s="2" t="s">
        <v>752</v>
      </c>
      <c r="E695" s="6" t="s">
        <v>6</v>
      </c>
      <c r="AD695" s="5">
        <f t="shared" si="57"/>
        <v>693</v>
      </c>
      <c r="AE695" s="97">
        <f t="shared" si="60"/>
        <v>69200</v>
      </c>
      <c r="AF695" s="2"/>
      <c r="AG695" s="2"/>
      <c r="AH695" s="2"/>
      <c r="AI695" s="6"/>
      <c r="AL695" s="5">
        <f t="shared" si="58"/>
        <v>693</v>
      </c>
      <c r="AM695" s="97">
        <f t="shared" si="61"/>
        <v>74100</v>
      </c>
      <c r="AN695" s="2"/>
      <c r="AO695" s="2"/>
    </row>
    <row r="696" spans="1:41" ht="13.5">
      <c r="A696" s="5">
        <f t="shared" si="59"/>
        <v>694</v>
      </c>
      <c r="B696" s="111" t="s">
        <v>772</v>
      </c>
      <c r="C696" s="2" t="s">
        <v>755</v>
      </c>
      <c r="D696" s="2" t="s">
        <v>756</v>
      </c>
      <c r="E696" s="6">
        <v>1</v>
      </c>
      <c r="AD696" s="5">
        <f t="shared" si="57"/>
        <v>694</v>
      </c>
      <c r="AE696" s="97">
        <f t="shared" si="60"/>
        <v>69300</v>
      </c>
      <c r="AF696" s="2"/>
      <c r="AG696" s="2"/>
      <c r="AH696" s="2"/>
      <c r="AI696" s="6"/>
      <c r="AL696" s="5">
        <f t="shared" si="58"/>
        <v>694</v>
      </c>
      <c r="AM696" s="97">
        <f t="shared" si="61"/>
        <v>74200</v>
      </c>
      <c r="AN696" s="2"/>
      <c r="AO696" s="2"/>
    </row>
    <row r="697" spans="1:41" ht="13.5">
      <c r="A697" s="5">
        <f t="shared" si="59"/>
        <v>695</v>
      </c>
      <c r="B697" s="111" t="s">
        <v>773</v>
      </c>
      <c r="C697" s="2" t="s">
        <v>755</v>
      </c>
      <c r="D697" s="2" t="s">
        <v>756</v>
      </c>
      <c r="E697" s="6">
        <v>1</v>
      </c>
      <c r="AD697" s="5">
        <f aca="true" t="shared" si="62" ref="AD697:AD760">AD696+1</f>
        <v>695</v>
      </c>
      <c r="AE697" s="97">
        <f t="shared" si="60"/>
        <v>69400</v>
      </c>
      <c r="AF697" s="2"/>
      <c r="AG697" s="2"/>
      <c r="AH697" s="2"/>
      <c r="AI697" s="6"/>
      <c r="AL697" s="5">
        <f aca="true" t="shared" si="63" ref="AL697:AL760">AL696+1</f>
        <v>695</v>
      </c>
      <c r="AM697" s="97">
        <f t="shared" si="61"/>
        <v>74300</v>
      </c>
      <c r="AN697" s="2"/>
      <c r="AO697" s="2"/>
    </row>
    <row r="698" spans="1:41" ht="13.5">
      <c r="A698" s="5">
        <f t="shared" si="59"/>
        <v>696</v>
      </c>
      <c r="B698" s="111" t="s">
        <v>774</v>
      </c>
      <c r="C698" s="2" t="s">
        <v>755</v>
      </c>
      <c r="D698" s="2" t="s">
        <v>756</v>
      </c>
      <c r="E698" s="6">
        <v>1</v>
      </c>
      <c r="AD698" s="5">
        <f t="shared" si="62"/>
        <v>696</v>
      </c>
      <c r="AE698" s="97">
        <f t="shared" si="60"/>
        <v>69500</v>
      </c>
      <c r="AF698" s="2"/>
      <c r="AG698" s="2"/>
      <c r="AH698" s="2"/>
      <c r="AI698" s="6"/>
      <c r="AL698" s="5">
        <f t="shared" si="63"/>
        <v>696</v>
      </c>
      <c r="AM698" s="97">
        <f t="shared" si="61"/>
        <v>74400</v>
      </c>
      <c r="AN698" s="2"/>
      <c r="AO698" s="2"/>
    </row>
    <row r="699" spans="1:41" ht="13.5">
      <c r="A699" s="5">
        <f t="shared" si="59"/>
        <v>697</v>
      </c>
      <c r="B699" s="111" t="s">
        <v>775</v>
      </c>
      <c r="C699" s="2" t="s">
        <v>755</v>
      </c>
      <c r="D699" s="2" t="s">
        <v>756</v>
      </c>
      <c r="E699" s="6">
        <v>1</v>
      </c>
      <c r="AD699" s="5">
        <f t="shared" si="62"/>
        <v>697</v>
      </c>
      <c r="AE699" s="97">
        <f t="shared" si="60"/>
        <v>69600</v>
      </c>
      <c r="AF699" s="2"/>
      <c r="AG699" s="2"/>
      <c r="AH699" s="2"/>
      <c r="AI699" s="6"/>
      <c r="AL699" s="5">
        <f t="shared" si="63"/>
        <v>697</v>
      </c>
      <c r="AM699" s="97">
        <f t="shared" si="61"/>
        <v>74500</v>
      </c>
      <c r="AN699" s="2"/>
      <c r="AO699" s="2"/>
    </row>
    <row r="700" spans="1:41" ht="13.5">
      <c r="A700" s="5">
        <f t="shared" si="59"/>
        <v>698</v>
      </c>
      <c r="B700" s="111" t="s">
        <v>776</v>
      </c>
      <c r="C700" s="2" t="s">
        <v>755</v>
      </c>
      <c r="D700" s="2" t="s">
        <v>756</v>
      </c>
      <c r="E700" s="6" t="s">
        <v>6</v>
      </c>
      <c r="AD700" s="5">
        <f t="shared" si="62"/>
        <v>698</v>
      </c>
      <c r="AE700" s="97">
        <f t="shared" si="60"/>
        <v>69700</v>
      </c>
      <c r="AF700" s="2"/>
      <c r="AG700" s="2"/>
      <c r="AH700" s="2"/>
      <c r="AI700" s="6"/>
      <c r="AL700" s="5">
        <f t="shared" si="63"/>
        <v>698</v>
      </c>
      <c r="AM700" s="97">
        <f t="shared" si="61"/>
        <v>74600</v>
      </c>
      <c r="AN700" s="2"/>
      <c r="AO700" s="2"/>
    </row>
    <row r="701" spans="1:41" ht="13.5">
      <c r="A701" s="5">
        <f t="shared" si="59"/>
        <v>699</v>
      </c>
      <c r="B701" s="111" t="s">
        <v>777</v>
      </c>
      <c r="C701" s="2" t="s">
        <v>755</v>
      </c>
      <c r="D701" s="2" t="s">
        <v>756</v>
      </c>
      <c r="E701" s="6" t="s">
        <v>6</v>
      </c>
      <c r="AD701" s="5">
        <f t="shared" si="62"/>
        <v>699</v>
      </c>
      <c r="AE701" s="97">
        <f t="shared" si="60"/>
        <v>69800</v>
      </c>
      <c r="AF701" s="2"/>
      <c r="AG701" s="2"/>
      <c r="AH701" s="2"/>
      <c r="AI701" s="6"/>
      <c r="AL701" s="5">
        <f t="shared" si="63"/>
        <v>699</v>
      </c>
      <c r="AM701" s="97">
        <f t="shared" si="61"/>
        <v>74700</v>
      </c>
      <c r="AN701" s="2"/>
      <c r="AO701" s="2"/>
    </row>
    <row r="702" spans="1:41" ht="13.5">
      <c r="A702" s="5">
        <f t="shared" si="59"/>
        <v>700</v>
      </c>
      <c r="B702" s="111" t="s">
        <v>778</v>
      </c>
      <c r="C702" s="2" t="s">
        <v>755</v>
      </c>
      <c r="D702" s="2" t="s">
        <v>756</v>
      </c>
      <c r="E702" s="6" t="s">
        <v>6</v>
      </c>
      <c r="AD702" s="5">
        <f t="shared" si="62"/>
        <v>700</v>
      </c>
      <c r="AE702" s="97">
        <f t="shared" si="60"/>
        <v>69900</v>
      </c>
      <c r="AF702" s="2"/>
      <c r="AG702" s="2"/>
      <c r="AH702" s="2"/>
      <c r="AI702" s="6"/>
      <c r="AL702" s="5">
        <f t="shared" si="63"/>
        <v>700</v>
      </c>
      <c r="AM702" s="97">
        <f t="shared" si="61"/>
        <v>74800</v>
      </c>
      <c r="AN702" s="2"/>
      <c r="AO702" s="2"/>
    </row>
    <row r="703" spans="1:41" ht="13.5">
      <c r="A703" s="5">
        <f t="shared" si="59"/>
        <v>701</v>
      </c>
      <c r="B703" s="111" t="s">
        <v>779</v>
      </c>
      <c r="C703" s="2" t="s">
        <v>755</v>
      </c>
      <c r="D703" s="2" t="s">
        <v>756</v>
      </c>
      <c r="E703" s="6" t="s">
        <v>6</v>
      </c>
      <c r="AD703" s="5">
        <f t="shared" si="62"/>
        <v>701</v>
      </c>
      <c r="AE703" s="97">
        <f t="shared" si="60"/>
        <v>70000</v>
      </c>
      <c r="AF703" s="2"/>
      <c r="AG703" s="2"/>
      <c r="AH703" s="2"/>
      <c r="AI703" s="6"/>
      <c r="AL703" s="5">
        <f t="shared" si="63"/>
        <v>701</v>
      </c>
      <c r="AM703" s="97">
        <f t="shared" si="61"/>
        <v>74900</v>
      </c>
      <c r="AN703" s="2"/>
      <c r="AO703" s="2"/>
    </row>
    <row r="704" spans="1:41" ht="13.5">
      <c r="A704" s="5">
        <f t="shared" si="59"/>
        <v>702</v>
      </c>
      <c r="B704" s="111" t="s">
        <v>780</v>
      </c>
      <c r="C704" s="2" t="s">
        <v>755</v>
      </c>
      <c r="D704" s="2" t="s">
        <v>756</v>
      </c>
      <c r="E704" s="6" t="s">
        <v>6</v>
      </c>
      <c r="AD704" s="5">
        <f t="shared" si="62"/>
        <v>702</v>
      </c>
      <c r="AE704" s="97">
        <f t="shared" si="60"/>
        <v>70100</v>
      </c>
      <c r="AF704" s="2"/>
      <c r="AG704" s="2"/>
      <c r="AH704" s="2"/>
      <c r="AI704" s="6"/>
      <c r="AL704" s="5">
        <f t="shared" si="63"/>
        <v>702</v>
      </c>
      <c r="AM704" s="97">
        <f t="shared" si="61"/>
        <v>75000</v>
      </c>
      <c r="AN704" s="2"/>
      <c r="AO704" s="2"/>
    </row>
    <row r="705" spans="1:41" ht="13.5">
      <c r="A705" s="5">
        <f t="shared" si="59"/>
        <v>703</v>
      </c>
      <c r="B705" s="111" t="s">
        <v>781</v>
      </c>
      <c r="C705" s="2" t="s">
        <v>755</v>
      </c>
      <c r="D705" s="2" t="s">
        <v>756</v>
      </c>
      <c r="E705" s="6" t="s">
        <v>6</v>
      </c>
      <c r="AD705" s="5">
        <f t="shared" si="62"/>
        <v>703</v>
      </c>
      <c r="AE705" s="97">
        <f t="shared" si="60"/>
        <v>70200</v>
      </c>
      <c r="AF705" s="2"/>
      <c r="AG705" s="2"/>
      <c r="AH705" s="2"/>
      <c r="AI705" s="6"/>
      <c r="AL705" s="5">
        <f t="shared" si="63"/>
        <v>703</v>
      </c>
      <c r="AM705" s="97">
        <f t="shared" si="61"/>
        <v>75100</v>
      </c>
      <c r="AN705" s="2"/>
      <c r="AO705" s="2"/>
    </row>
    <row r="706" spans="1:41" ht="13.5">
      <c r="A706" s="5">
        <f t="shared" si="59"/>
        <v>704</v>
      </c>
      <c r="B706" s="111" t="s">
        <v>782</v>
      </c>
      <c r="C706" s="2" t="s">
        <v>755</v>
      </c>
      <c r="D706" s="2" t="s">
        <v>756</v>
      </c>
      <c r="E706" s="6">
        <v>1</v>
      </c>
      <c r="AD706" s="5">
        <f t="shared" si="62"/>
        <v>704</v>
      </c>
      <c r="AE706" s="97">
        <f t="shared" si="60"/>
        <v>70300</v>
      </c>
      <c r="AF706" s="2"/>
      <c r="AG706" s="2"/>
      <c r="AH706" s="2"/>
      <c r="AI706" s="6"/>
      <c r="AL706" s="5">
        <f t="shared" si="63"/>
        <v>704</v>
      </c>
      <c r="AM706" s="97">
        <f t="shared" si="61"/>
        <v>75200</v>
      </c>
      <c r="AN706" s="2"/>
      <c r="AO706" s="2"/>
    </row>
    <row r="707" spans="1:41" ht="13.5">
      <c r="A707" s="5">
        <f t="shared" si="59"/>
        <v>705</v>
      </c>
      <c r="B707" s="111" t="s">
        <v>783</v>
      </c>
      <c r="C707" s="2" t="s">
        <v>755</v>
      </c>
      <c r="D707" s="2" t="s">
        <v>756</v>
      </c>
      <c r="E707" s="6">
        <v>1</v>
      </c>
      <c r="AD707" s="5">
        <f t="shared" si="62"/>
        <v>705</v>
      </c>
      <c r="AE707" s="97">
        <f t="shared" si="60"/>
        <v>70400</v>
      </c>
      <c r="AF707" s="2"/>
      <c r="AG707" s="2"/>
      <c r="AH707" s="2"/>
      <c r="AI707" s="6"/>
      <c r="AL707" s="5">
        <f t="shared" si="63"/>
        <v>705</v>
      </c>
      <c r="AM707" s="97">
        <f t="shared" si="61"/>
        <v>75300</v>
      </c>
      <c r="AN707" s="2"/>
      <c r="AO707" s="2"/>
    </row>
    <row r="708" spans="1:41" ht="13.5">
      <c r="A708" s="5">
        <f aca="true" t="shared" si="64" ref="A708:A771">A707+1</f>
        <v>706</v>
      </c>
      <c r="B708" s="111" t="s">
        <v>784</v>
      </c>
      <c r="C708" s="2" t="s">
        <v>755</v>
      </c>
      <c r="D708" s="2" t="s">
        <v>756</v>
      </c>
      <c r="E708" s="6" t="s">
        <v>6</v>
      </c>
      <c r="AD708" s="5">
        <f t="shared" si="62"/>
        <v>706</v>
      </c>
      <c r="AE708" s="97">
        <f t="shared" si="60"/>
        <v>70500</v>
      </c>
      <c r="AF708" s="2"/>
      <c r="AG708" s="2"/>
      <c r="AH708" s="2"/>
      <c r="AI708" s="6"/>
      <c r="AL708" s="5">
        <f t="shared" si="63"/>
        <v>706</v>
      </c>
      <c r="AM708" s="97">
        <f t="shared" si="61"/>
        <v>75400</v>
      </c>
      <c r="AN708" s="2"/>
      <c r="AO708" s="2"/>
    </row>
    <row r="709" spans="1:41" ht="13.5">
      <c r="A709" s="5">
        <f t="shared" si="64"/>
        <v>707</v>
      </c>
      <c r="B709" s="111" t="s">
        <v>785</v>
      </c>
      <c r="C709" s="2" t="s">
        <v>755</v>
      </c>
      <c r="D709" s="2" t="s">
        <v>756</v>
      </c>
      <c r="E709" s="6" t="s">
        <v>6</v>
      </c>
      <c r="AD709" s="5">
        <f t="shared" si="62"/>
        <v>707</v>
      </c>
      <c r="AE709" s="97">
        <f aca="true" t="shared" si="65" ref="AE709:AE772">AE708+100</f>
        <v>70600</v>
      </c>
      <c r="AF709" s="2"/>
      <c r="AG709" s="2"/>
      <c r="AH709" s="2"/>
      <c r="AI709" s="6"/>
      <c r="AL709" s="5">
        <f t="shared" si="63"/>
        <v>707</v>
      </c>
      <c r="AM709" s="97">
        <f t="shared" si="61"/>
        <v>75500</v>
      </c>
      <c r="AN709" s="2"/>
      <c r="AO709" s="2"/>
    </row>
    <row r="710" spans="1:41" ht="13.5">
      <c r="A710" s="5">
        <f t="shared" si="64"/>
        <v>708</v>
      </c>
      <c r="B710" s="111" t="s">
        <v>786</v>
      </c>
      <c r="C710" s="2" t="s">
        <v>755</v>
      </c>
      <c r="D710" s="2" t="s">
        <v>756</v>
      </c>
      <c r="E710" s="6" t="s">
        <v>6</v>
      </c>
      <c r="AD710" s="5">
        <f t="shared" si="62"/>
        <v>708</v>
      </c>
      <c r="AE710" s="97">
        <f t="shared" si="65"/>
        <v>70700</v>
      </c>
      <c r="AF710" s="2"/>
      <c r="AG710" s="2"/>
      <c r="AH710" s="2"/>
      <c r="AI710" s="6"/>
      <c r="AL710" s="5">
        <f t="shared" si="63"/>
        <v>708</v>
      </c>
      <c r="AM710" s="97">
        <f aca="true" t="shared" si="66" ref="AM710:AM773">IF(AM709="","",IF(99999-$AG$2&lt;AM709,"",AM709+100))</f>
        <v>75600</v>
      </c>
      <c r="AN710" s="2"/>
      <c r="AO710" s="2"/>
    </row>
    <row r="711" spans="1:41" ht="13.5">
      <c r="A711" s="5">
        <f t="shared" si="64"/>
        <v>709</v>
      </c>
      <c r="B711" s="111" t="s">
        <v>787</v>
      </c>
      <c r="C711" s="2" t="s">
        <v>755</v>
      </c>
      <c r="D711" s="2" t="s">
        <v>756</v>
      </c>
      <c r="E711" s="6" t="s">
        <v>6</v>
      </c>
      <c r="AD711" s="5">
        <f t="shared" si="62"/>
        <v>709</v>
      </c>
      <c r="AE711" s="97">
        <f t="shared" si="65"/>
        <v>70800</v>
      </c>
      <c r="AF711" s="2"/>
      <c r="AG711" s="2"/>
      <c r="AH711" s="2"/>
      <c r="AI711" s="6"/>
      <c r="AL711" s="5">
        <f t="shared" si="63"/>
        <v>709</v>
      </c>
      <c r="AM711" s="97">
        <f t="shared" si="66"/>
        <v>75700</v>
      </c>
      <c r="AN711" s="2"/>
      <c r="AO711" s="2"/>
    </row>
    <row r="712" spans="1:41" ht="13.5">
      <c r="A712" s="5">
        <f t="shared" si="64"/>
        <v>710</v>
      </c>
      <c r="B712" s="111" t="s">
        <v>788</v>
      </c>
      <c r="C712" s="2" t="s">
        <v>755</v>
      </c>
      <c r="D712" s="2" t="s">
        <v>756</v>
      </c>
      <c r="E712" s="6" t="s">
        <v>6</v>
      </c>
      <c r="AD712" s="5">
        <f t="shared" si="62"/>
        <v>710</v>
      </c>
      <c r="AE712" s="97">
        <f t="shared" si="65"/>
        <v>70900</v>
      </c>
      <c r="AF712" s="2"/>
      <c r="AG712" s="2"/>
      <c r="AH712" s="2"/>
      <c r="AI712" s="6"/>
      <c r="AL712" s="5">
        <f t="shared" si="63"/>
        <v>710</v>
      </c>
      <c r="AM712" s="97">
        <f t="shared" si="66"/>
        <v>75800</v>
      </c>
      <c r="AN712" s="2"/>
      <c r="AO712" s="2"/>
    </row>
    <row r="713" spans="1:41" ht="13.5">
      <c r="A713" s="5">
        <f t="shared" si="64"/>
        <v>711</v>
      </c>
      <c r="B713" s="111" t="s">
        <v>789</v>
      </c>
      <c r="C713" s="2" t="s">
        <v>755</v>
      </c>
      <c r="D713" s="2" t="s">
        <v>756</v>
      </c>
      <c r="E713" s="6" t="s">
        <v>6</v>
      </c>
      <c r="AD713" s="5">
        <f t="shared" si="62"/>
        <v>711</v>
      </c>
      <c r="AE713" s="97">
        <f t="shared" si="65"/>
        <v>71000</v>
      </c>
      <c r="AF713" s="2"/>
      <c r="AG713" s="2"/>
      <c r="AH713" s="2"/>
      <c r="AI713" s="6"/>
      <c r="AL713" s="5">
        <f t="shared" si="63"/>
        <v>711</v>
      </c>
      <c r="AM713" s="97">
        <f t="shared" si="66"/>
        <v>75900</v>
      </c>
      <c r="AN713" s="2"/>
      <c r="AO713" s="2"/>
    </row>
    <row r="714" spans="1:41" ht="13.5">
      <c r="A714" s="5">
        <f t="shared" si="64"/>
        <v>712</v>
      </c>
      <c r="B714" s="111" t="s">
        <v>790</v>
      </c>
      <c r="C714" s="2" t="s">
        <v>755</v>
      </c>
      <c r="D714" s="2" t="s">
        <v>756</v>
      </c>
      <c r="E714" s="6" t="s">
        <v>6</v>
      </c>
      <c r="AD714" s="5">
        <f t="shared" si="62"/>
        <v>712</v>
      </c>
      <c r="AE714" s="97">
        <f t="shared" si="65"/>
        <v>71100</v>
      </c>
      <c r="AF714" s="2"/>
      <c r="AG714" s="2"/>
      <c r="AH714" s="2"/>
      <c r="AI714" s="6"/>
      <c r="AL714" s="5">
        <f t="shared" si="63"/>
        <v>712</v>
      </c>
      <c r="AM714" s="97">
        <f t="shared" si="66"/>
        <v>76000</v>
      </c>
      <c r="AN714" s="2"/>
      <c r="AO714" s="2"/>
    </row>
    <row r="715" spans="1:41" ht="13.5">
      <c r="A715" s="5">
        <f t="shared" si="64"/>
        <v>713</v>
      </c>
      <c r="B715" s="111" t="s">
        <v>791</v>
      </c>
      <c r="C715" s="2" t="s">
        <v>755</v>
      </c>
      <c r="D715" s="2" t="s">
        <v>756</v>
      </c>
      <c r="E715" s="6" t="s">
        <v>6</v>
      </c>
      <c r="AD715" s="5">
        <f t="shared" si="62"/>
        <v>713</v>
      </c>
      <c r="AE715" s="97">
        <f t="shared" si="65"/>
        <v>71200</v>
      </c>
      <c r="AF715" s="2"/>
      <c r="AG715" s="2"/>
      <c r="AH715" s="2"/>
      <c r="AI715" s="6"/>
      <c r="AL715" s="5">
        <f t="shared" si="63"/>
        <v>713</v>
      </c>
      <c r="AM715" s="97">
        <f t="shared" si="66"/>
        <v>76100</v>
      </c>
      <c r="AN715" s="2"/>
      <c r="AO715" s="2"/>
    </row>
    <row r="716" spans="1:41" ht="13.5">
      <c r="A716" s="5">
        <f t="shared" si="64"/>
        <v>714</v>
      </c>
      <c r="B716" s="111" t="s">
        <v>792</v>
      </c>
      <c r="C716" s="2" t="s">
        <v>755</v>
      </c>
      <c r="D716" s="2" t="s">
        <v>756</v>
      </c>
      <c r="E716" s="6">
        <v>1</v>
      </c>
      <c r="AD716" s="5">
        <f t="shared" si="62"/>
        <v>714</v>
      </c>
      <c r="AE716" s="97">
        <f t="shared" si="65"/>
        <v>71300</v>
      </c>
      <c r="AF716" s="2"/>
      <c r="AG716" s="2"/>
      <c r="AH716" s="2"/>
      <c r="AI716" s="6"/>
      <c r="AL716" s="5">
        <f t="shared" si="63"/>
        <v>714</v>
      </c>
      <c r="AM716" s="97">
        <f t="shared" si="66"/>
        <v>76200</v>
      </c>
      <c r="AN716" s="2"/>
      <c r="AO716" s="2"/>
    </row>
    <row r="717" spans="1:41" ht="13.5">
      <c r="A717" s="5">
        <f t="shared" si="64"/>
        <v>715</v>
      </c>
      <c r="B717" s="111" t="s">
        <v>1190</v>
      </c>
      <c r="C717" s="2" t="s">
        <v>755</v>
      </c>
      <c r="D717" s="2" t="s">
        <v>756</v>
      </c>
      <c r="E717" s="6">
        <v>1</v>
      </c>
      <c r="AD717" s="5">
        <f t="shared" si="62"/>
        <v>715</v>
      </c>
      <c r="AE717" s="97">
        <f t="shared" si="65"/>
        <v>71400</v>
      </c>
      <c r="AF717" s="2"/>
      <c r="AG717" s="2"/>
      <c r="AH717" s="2"/>
      <c r="AI717" s="6"/>
      <c r="AL717" s="5">
        <f t="shared" si="63"/>
        <v>715</v>
      </c>
      <c r="AM717" s="97">
        <f t="shared" si="66"/>
        <v>76300</v>
      </c>
      <c r="AN717" s="2"/>
      <c r="AO717" s="2"/>
    </row>
    <row r="718" spans="1:41" ht="13.5">
      <c r="A718" s="5">
        <f t="shared" si="64"/>
        <v>716</v>
      </c>
      <c r="B718" s="111" t="s">
        <v>793</v>
      </c>
      <c r="C718" s="2" t="s">
        <v>755</v>
      </c>
      <c r="D718" s="2" t="s">
        <v>756</v>
      </c>
      <c r="E718" s="6">
        <v>1</v>
      </c>
      <c r="AD718" s="5">
        <f t="shared" si="62"/>
        <v>716</v>
      </c>
      <c r="AE718" s="97">
        <f t="shared" si="65"/>
        <v>71500</v>
      </c>
      <c r="AF718" s="2"/>
      <c r="AG718" s="2"/>
      <c r="AH718" s="2"/>
      <c r="AI718" s="6"/>
      <c r="AL718" s="5">
        <f t="shared" si="63"/>
        <v>716</v>
      </c>
      <c r="AM718" s="97">
        <f t="shared" si="66"/>
        <v>76400</v>
      </c>
      <c r="AN718" s="2"/>
      <c r="AO718" s="2"/>
    </row>
    <row r="719" spans="1:41" ht="13.5">
      <c r="A719" s="5">
        <f t="shared" si="64"/>
        <v>717</v>
      </c>
      <c r="B719" s="111" t="s">
        <v>794</v>
      </c>
      <c r="C719" s="2" t="s">
        <v>755</v>
      </c>
      <c r="D719" s="2" t="s">
        <v>756</v>
      </c>
      <c r="E719" s="6">
        <v>1</v>
      </c>
      <c r="AD719" s="5">
        <f t="shared" si="62"/>
        <v>717</v>
      </c>
      <c r="AE719" s="97">
        <f t="shared" si="65"/>
        <v>71600</v>
      </c>
      <c r="AF719" s="2"/>
      <c r="AG719" s="2"/>
      <c r="AH719" s="2"/>
      <c r="AI719" s="6"/>
      <c r="AL719" s="5">
        <f t="shared" si="63"/>
        <v>717</v>
      </c>
      <c r="AM719" s="97">
        <f t="shared" si="66"/>
        <v>76500</v>
      </c>
      <c r="AN719" s="2"/>
      <c r="AO719" s="2"/>
    </row>
    <row r="720" spans="1:41" ht="13.5">
      <c r="A720" s="5">
        <f t="shared" si="64"/>
        <v>718</v>
      </c>
      <c r="B720" s="111" t="s">
        <v>795</v>
      </c>
      <c r="C720" s="2" t="s">
        <v>755</v>
      </c>
      <c r="D720" s="2" t="s">
        <v>756</v>
      </c>
      <c r="E720" s="6">
        <v>1</v>
      </c>
      <c r="AD720" s="5">
        <f t="shared" si="62"/>
        <v>718</v>
      </c>
      <c r="AE720" s="97">
        <f t="shared" si="65"/>
        <v>71700</v>
      </c>
      <c r="AF720" s="2"/>
      <c r="AG720" s="2"/>
      <c r="AH720" s="2"/>
      <c r="AI720" s="6"/>
      <c r="AL720" s="5">
        <f t="shared" si="63"/>
        <v>718</v>
      </c>
      <c r="AM720" s="97">
        <f t="shared" si="66"/>
        <v>76600</v>
      </c>
      <c r="AN720" s="2"/>
      <c r="AO720" s="2"/>
    </row>
    <row r="721" spans="1:41" ht="13.5">
      <c r="A721" s="5">
        <f t="shared" si="64"/>
        <v>719</v>
      </c>
      <c r="B721" s="111" t="s">
        <v>796</v>
      </c>
      <c r="C721" s="2" t="s">
        <v>755</v>
      </c>
      <c r="D721" s="2" t="s">
        <v>756</v>
      </c>
      <c r="E721" s="6">
        <v>1</v>
      </c>
      <c r="AD721" s="5">
        <f t="shared" si="62"/>
        <v>719</v>
      </c>
      <c r="AE721" s="97">
        <f t="shared" si="65"/>
        <v>71800</v>
      </c>
      <c r="AF721" s="2"/>
      <c r="AG721" s="2"/>
      <c r="AH721" s="2"/>
      <c r="AI721" s="6"/>
      <c r="AL721" s="5">
        <f t="shared" si="63"/>
        <v>719</v>
      </c>
      <c r="AM721" s="97">
        <f t="shared" si="66"/>
        <v>76700</v>
      </c>
      <c r="AN721" s="2"/>
      <c r="AO721" s="2"/>
    </row>
    <row r="722" spans="1:41" ht="13.5">
      <c r="A722" s="5">
        <f t="shared" si="64"/>
        <v>720</v>
      </c>
      <c r="B722" s="111" t="s">
        <v>797</v>
      </c>
      <c r="C722" s="2" t="s">
        <v>755</v>
      </c>
      <c r="D722" s="2" t="s">
        <v>756</v>
      </c>
      <c r="E722" s="6">
        <v>1</v>
      </c>
      <c r="AD722" s="5">
        <f t="shared" si="62"/>
        <v>720</v>
      </c>
      <c r="AE722" s="97">
        <f t="shared" si="65"/>
        <v>71900</v>
      </c>
      <c r="AF722" s="2"/>
      <c r="AG722" s="2"/>
      <c r="AH722" s="2"/>
      <c r="AI722" s="6"/>
      <c r="AL722" s="5">
        <f t="shared" si="63"/>
        <v>720</v>
      </c>
      <c r="AM722" s="97">
        <f t="shared" si="66"/>
        <v>76800</v>
      </c>
      <c r="AN722" s="2"/>
      <c r="AO722" s="2"/>
    </row>
    <row r="723" spans="1:41" ht="13.5">
      <c r="A723" s="5">
        <f t="shared" si="64"/>
        <v>721</v>
      </c>
      <c r="B723" s="111" t="s">
        <v>798</v>
      </c>
      <c r="C723" s="2" t="s">
        <v>755</v>
      </c>
      <c r="D723" s="2" t="s">
        <v>756</v>
      </c>
      <c r="E723" s="6">
        <v>1</v>
      </c>
      <c r="AD723" s="5">
        <f t="shared" si="62"/>
        <v>721</v>
      </c>
      <c r="AE723" s="97">
        <f t="shared" si="65"/>
        <v>72000</v>
      </c>
      <c r="AF723" s="2"/>
      <c r="AG723" s="2"/>
      <c r="AH723" s="2"/>
      <c r="AI723" s="6"/>
      <c r="AL723" s="5">
        <f t="shared" si="63"/>
        <v>721</v>
      </c>
      <c r="AM723" s="97">
        <f t="shared" si="66"/>
        <v>76900</v>
      </c>
      <c r="AN723" s="2"/>
      <c r="AO723" s="2"/>
    </row>
    <row r="724" spans="1:41" ht="13.5">
      <c r="A724" s="5">
        <f t="shared" si="64"/>
        <v>722</v>
      </c>
      <c r="B724" s="111" t="s">
        <v>799</v>
      </c>
      <c r="C724" s="2" t="s">
        <v>755</v>
      </c>
      <c r="D724" s="2" t="s">
        <v>756</v>
      </c>
      <c r="E724" s="6">
        <v>1</v>
      </c>
      <c r="AD724" s="5">
        <f t="shared" si="62"/>
        <v>722</v>
      </c>
      <c r="AE724" s="97">
        <f t="shared" si="65"/>
        <v>72100</v>
      </c>
      <c r="AF724" s="2"/>
      <c r="AG724" s="2"/>
      <c r="AH724" s="2"/>
      <c r="AI724" s="6"/>
      <c r="AL724" s="5">
        <f t="shared" si="63"/>
        <v>722</v>
      </c>
      <c r="AM724" s="97">
        <f t="shared" si="66"/>
        <v>77000</v>
      </c>
      <c r="AN724" s="2"/>
      <c r="AO724" s="2"/>
    </row>
    <row r="725" spans="1:41" ht="13.5">
      <c r="A725" s="5">
        <f t="shared" si="64"/>
        <v>723</v>
      </c>
      <c r="B725" s="111" t="s">
        <v>800</v>
      </c>
      <c r="C725" s="2" t="s">
        <v>755</v>
      </c>
      <c r="D725" s="2" t="s">
        <v>756</v>
      </c>
      <c r="E725" s="6" t="s">
        <v>6</v>
      </c>
      <c r="AD725" s="5">
        <f t="shared" si="62"/>
        <v>723</v>
      </c>
      <c r="AE725" s="97">
        <f t="shared" si="65"/>
        <v>72200</v>
      </c>
      <c r="AF725" s="2"/>
      <c r="AG725" s="2"/>
      <c r="AH725" s="2"/>
      <c r="AI725" s="6"/>
      <c r="AL725" s="5">
        <f t="shared" si="63"/>
        <v>723</v>
      </c>
      <c r="AM725" s="97">
        <f t="shared" si="66"/>
        <v>77100</v>
      </c>
      <c r="AN725" s="2"/>
      <c r="AO725" s="2"/>
    </row>
    <row r="726" spans="1:41" ht="13.5">
      <c r="A726" s="5">
        <f t="shared" si="64"/>
        <v>724</v>
      </c>
      <c r="B726" s="111" t="s">
        <v>801</v>
      </c>
      <c r="C726" s="2" t="s">
        <v>755</v>
      </c>
      <c r="D726" s="2" t="s">
        <v>756</v>
      </c>
      <c r="E726" s="6" t="s">
        <v>6</v>
      </c>
      <c r="AD726" s="5">
        <f t="shared" si="62"/>
        <v>724</v>
      </c>
      <c r="AE726" s="97">
        <f t="shared" si="65"/>
        <v>72300</v>
      </c>
      <c r="AF726" s="2"/>
      <c r="AG726" s="2"/>
      <c r="AH726" s="2"/>
      <c r="AI726" s="6"/>
      <c r="AL726" s="5">
        <f t="shared" si="63"/>
        <v>724</v>
      </c>
      <c r="AM726" s="97">
        <f t="shared" si="66"/>
        <v>77200</v>
      </c>
      <c r="AN726" s="2"/>
      <c r="AO726" s="2"/>
    </row>
    <row r="727" spans="1:41" ht="13.5">
      <c r="A727" s="5">
        <f t="shared" si="64"/>
        <v>725</v>
      </c>
      <c r="B727" s="111" t="s">
        <v>802</v>
      </c>
      <c r="C727" s="2" t="s">
        <v>755</v>
      </c>
      <c r="D727" s="2" t="s">
        <v>756</v>
      </c>
      <c r="E727" s="6" t="s">
        <v>6</v>
      </c>
      <c r="AD727" s="5">
        <f t="shared" si="62"/>
        <v>725</v>
      </c>
      <c r="AE727" s="97">
        <f t="shared" si="65"/>
        <v>72400</v>
      </c>
      <c r="AF727" s="2"/>
      <c r="AG727" s="2"/>
      <c r="AH727" s="2"/>
      <c r="AI727" s="6"/>
      <c r="AL727" s="5">
        <f t="shared" si="63"/>
        <v>725</v>
      </c>
      <c r="AM727" s="97">
        <f t="shared" si="66"/>
        <v>77300</v>
      </c>
      <c r="AN727" s="2"/>
      <c r="AO727" s="2"/>
    </row>
    <row r="728" spans="1:41" ht="13.5">
      <c r="A728" s="5">
        <f t="shared" si="64"/>
        <v>726</v>
      </c>
      <c r="B728" s="111" t="s">
        <v>803</v>
      </c>
      <c r="C728" s="2" t="s">
        <v>755</v>
      </c>
      <c r="D728" s="2" t="s">
        <v>756</v>
      </c>
      <c r="E728" s="6" t="s">
        <v>6</v>
      </c>
      <c r="AD728" s="5">
        <f t="shared" si="62"/>
        <v>726</v>
      </c>
      <c r="AE728" s="97">
        <f t="shared" si="65"/>
        <v>72500</v>
      </c>
      <c r="AF728" s="2"/>
      <c r="AG728" s="2"/>
      <c r="AH728" s="2"/>
      <c r="AI728" s="6"/>
      <c r="AL728" s="5">
        <f t="shared" si="63"/>
        <v>726</v>
      </c>
      <c r="AM728" s="97">
        <f t="shared" si="66"/>
        <v>77400</v>
      </c>
      <c r="AN728" s="2"/>
      <c r="AO728" s="2"/>
    </row>
    <row r="729" spans="1:41" ht="13.5">
      <c r="A729" s="5">
        <f t="shared" si="64"/>
        <v>727</v>
      </c>
      <c r="B729" s="111" t="s">
        <v>804</v>
      </c>
      <c r="C729" s="2" t="s">
        <v>755</v>
      </c>
      <c r="D729" s="2" t="s">
        <v>756</v>
      </c>
      <c r="E729" s="6" t="s">
        <v>6</v>
      </c>
      <c r="AD729" s="5">
        <f t="shared" si="62"/>
        <v>727</v>
      </c>
      <c r="AE729" s="97">
        <f t="shared" si="65"/>
        <v>72600</v>
      </c>
      <c r="AF729" s="2"/>
      <c r="AG729" s="2"/>
      <c r="AH729" s="2"/>
      <c r="AI729" s="6"/>
      <c r="AL729" s="5">
        <f t="shared" si="63"/>
        <v>727</v>
      </c>
      <c r="AM729" s="97">
        <f t="shared" si="66"/>
        <v>77500</v>
      </c>
      <c r="AN729" s="2"/>
      <c r="AO729" s="2"/>
    </row>
    <row r="730" spans="1:41" ht="13.5">
      <c r="A730" s="5">
        <f t="shared" si="64"/>
        <v>728</v>
      </c>
      <c r="B730" s="111" t="s">
        <v>805</v>
      </c>
      <c r="C730" s="2" t="s">
        <v>755</v>
      </c>
      <c r="D730" s="2" t="s">
        <v>756</v>
      </c>
      <c r="E730" s="6" t="s">
        <v>6</v>
      </c>
      <c r="AD730" s="5">
        <f t="shared" si="62"/>
        <v>728</v>
      </c>
      <c r="AE730" s="97">
        <f t="shared" si="65"/>
        <v>72700</v>
      </c>
      <c r="AF730" s="2"/>
      <c r="AG730" s="2"/>
      <c r="AH730" s="2"/>
      <c r="AI730" s="6"/>
      <c r="AL730" s="5">
        <f t="shared" si="63"/>
        <v>728</v>
      </c>
      <c r="AM730" s="97">
        <f t="shared" si="66"/>
        <v>77600</v>
      </c>
      <c r="AN730" s="2"/>
      <c r="AO730" s="2"/>
    </row>
    <row r="731" spans="1:41" ht="13.5">
      <c r="A731" s="5">
        <f t="shared" si="64"/>
        <v>729</v>
      </c>
      <c r="B731" s="111" t="s">
        <v>806</v>
      </c>
      <c r="C731" s="2" t="s">
        <v>755</v>
      </c>
      <c r="D731" s="2" t="s">
        <v>756</v>
      </c>
      <c r="E731" s="6" t="s">
        <v>6</v>
      </c>
      <c r="AD731" s="5">
        <f t="shared" si="62"/>
        <v>729</v>
      </c>
      <c r="AE731" s="97">
        <f t="shared" si="65"/>
        <v>72800</v>
      </c>
      <c r="AF731" s="2"/>
      <c r="AG731" s="2"/>
      <c r="AH731" s="2"/>
      <c r="AI731" s="6"/>
      <c r="AL731" s="5">
        <f t="shared" si="63"/>
        <v>729</v>
      </c>
      <c r="AM731" s="97">
        <f t="shared" si="66"/>
        <v>77700</v>
      </c>
      <c r="AN731" s="2"/>
      <c r="AO731" s="2"/>
    </row>
    <row r="732" spans="1:41" ht="13.5">
      <c r="A732" s="5">
        <f t="shared" si="64"/>
        <v>730</v>
      </c>
      <c r="B732" s="111" t="s">
        <v>807</v>
      </c>
      <c r="C732" s="2" t="s">
        <v>755</v>
      </c>
      <c r="D732" s="2" t="s">
        <v>756</v>
      </c>
      <c r="E732" s="6" t="s">
        <v>6</v>
      </c>
      <c r="AD732" s="5">
        <f t="shared" si="62"/>
        <v>730</v>
      </c>
      <c r="AE732" s="97">
        <f t="shared" si="65"/>
        <v>72900</v>
      </c>
      <c r="AF732" s="2"/>
      <c r="AG732" s="2"/>
      <c r="AH732" s="2"/>
      <c r="AI732" s="6"/>
      <c r="AL732" s="5">
        <f t="shared" si="63"/>
        <v>730</v>
      </c>
      <c r="AM732" s="97">
        <f t="shared" si="66"/>
        <v>77800</v>
      </c>
      <c r="AN732" s="2"/>
      <c r="AO732" s="2"/>
    </row>
    <row r="733" spans="1:41" ht="13.5">
      <c r="A733" s="5">
        <f t="shared" si="64"/>
        <v>731</v>
      </c>
      <c r="B733" s="111" t="s">
        <v>808</v>
      </c>
      <c r="C733" s="2" t="s">
        <v>755</v>
      </c>
      <c r="D733" s="2" t="s">
        <v>756</v>
      </c>
      <c r="E733" s="6" t="s">
        <v>6</v>
      </c>
      <c r="AD733" s="5">
        <f t="shared" si="62"/>
        <v>731</v>
      </c>
      <c r="AE733" s="97">
        <f t="shared" si="65"/>
        <v>73000</v>
      </c>
      <c r="AF733" s="2"/>
      <c r="AG733" s="2"/>
      <c r="AH733" s="2"/>
      <c r="AI733" s="6"/>
      <c r="AL733" s="5">
        <f t="shared" si="63"/>
        <v>731</v>
      </c>
      <c r="AM733" s="97">
        <f t="shared" si="66"/>
        <v>77900</v>
      </c>
      <c r="AN733" s="2"/>
      <c r="AO733" s="2"/>
    </row>
    <row r="734" spans="1:41" ht="13.5">
      <c r="A734" s="5">
        <f t="shared" si="64"/>
        <v>732</v>
      </c>
      <c r="B734" s="111" t="s">
        <v>809</v>
      </c>
      <c r="C734" s="2" t="s">
        <v>755</v>
      </c>
      <c r="D734" s="2" t="s">
        <v>756</v>
      </c>
      <c r="E734" s="6" t="s">
        <v>6</v>
      </c>
      <c r="AD734" s="5">
        <f t="shared" si="62"/>
        <v>732</v>
      </c>
      <c r="AE734" s="97">
        <f t="shared" si="65"/>
        <v>73100</v>
      </c>
      <c r="AF734" s="2"/>
      <c r="AG734" s="2"/>
      <c r="AH734" s="2"/>
      <c r="AI734" s="6"/>
      <c r="AL734" s="5">
        <f t="shared" si="63"/>
        <v>732</v>
      </c>
      <c r="AM734" s="97">
        <f t="shared" si="66"/>
        <v>78000</v>
      </c>
      <c r="AN734" s="2"/>
      <c r="AO734" s="2"/>
    </row>
    <row r="735" spans="1:41" ht="13.5">
      <c r="A735" s="5">
        <f t="shared" si="64"/>
        <v>733</v>
      </c>
      <c r="B735" s="111" t="s">
        <v>810</v>
      </c>
      <c r="C735" s="2" t="s">
        <v>755</v>
      </c>
      <c r="D735" s="2" t="s">
        <v>756</v>
      </c>
      <c r="E735" s="6" t="s">
        <v>6</v>
      </c>
      <c r="AD735" s="5">
        <f t="shared" si="62"/>
        <v>733</v>
      </c>
      <c r="AE735" s="97">
        <f t="shared" si="65"/>
        <v>73200</v>
      </c>
      <c r="AF735" s="2"/>
      <c r="AG735" s="2"/>
      <c r="AH735" s="2"/>
      <c r="AI735" s="6"/>
      <c r="AL735" s="5">
        <f t="shared" si="63"/>
        <v>733</v>
      </c>
      <c r="AM735" s="97">
        <f t="shared" si="66"/>
        <v>78100</v>
      </c>
      <c r="AN735" s="2"/>
      <c r="AO735" s="2"/>
    </row>
    <row r="736" spans="1:41" ht="13.5">
      <c r="A736" s="5">
        <f t="shared" si="64"/>
        <v>734</v>
      </c>
      <c r="B736" s="111" t="s">
        <v>811</v>
      </c>
      <c r="C736" s="2" t="s">
        <v>755</v>
      </c>
      <c r="D736" s="2" t="s">
        <v>756</v>
      </c>
      <c r="E736" s="6" t="s">
        <v>6</v>
      </c>
      <c r="AD736" s="5">
        <f t="shared" si="62"/>
        <v>734</v>
      </c>
      <c r="AE736" s="97">
        <f t="shared" si="65"/>
        <v>73300</v>
      </c>
      <c r="AF736" s="2"/>
      <c r="AG736" s="2"/>
      <c r="AH736" s="2"/>
      <c r="AI736" s="6"/>
      <c r="AL736" s="5">
        <f t="shared" si="63"/>
        <v>734</v>
      </c>
      <c r="AM736" s="97">
        <f t="shared" si="66"/>
        <v>78200</v>
      </c>
      <c r="AN736" s="2"/>
      <c r="AO736" s="2"/>
    </row>
    <row r="737" spans="1:41" ht="13.5">
      <c r="A737" s="5">
        <f t="shared" si="64"/>
        <v>735</v>
      </c>
      <c r="B737" s="111" t="s">
        <v>812</v>
      </c>
      <c r="C737" s="2" t="s">
        <v>755</v>
      </c>
      <c r="D737" s="2" t="s">
        <v>756</v>
      </c>
      <c r="E737" s="6" t="s">
        <v>6</v>
      </c>
      <c r="AD737" s="5">
        <f t="shared" si="62"/>
        <v>735</v>
      </c>
      <c r="AE737" s="97">
        <f t="shared" si="65"/>
        <v>73400</v>
      </c>
      <c r="AF737" s="2"/>
      <c r="AG737" s="2"/>
      <c r="AH737" s="2"/>
      <c r="AI737" s="6"/>
      <c r="AL737" s="5">
        <f t="shared" si="63"/>
        <v>735</v>
      </c>
      <c r="AM737" s="97">
        <f t="shared" si="66"/>
        <v>78300</v>
      </c>
      <c r="AN737" s="2"/>
      <c r="AO737" s="2"/>
    </row>
    <row r="738" spans="1:41" ht="13.5">
      <c r="A738" s="5">
        <f t="shared" si="64"/>
        <v>736</v>
      </c>
      <c r="B738" s="111" t="s">
        <v>813</v>
      </c>
      <c r="C738" s="2" t="s">
        <v>755</v>
      </c>
      <c r="D738" s="2" t="s">
        <v>756</v>
      </c>
      <c r="E738" s="6" t="s">
        <v>6</v>
      </c>
      <c r="AD738" s="5">
        <f t="shared" si="62"/>
        <v>736</v>
      </c>
      <c r="AE738" s="97">
        <f t="shared" si="65"/>
        <v>73500</v>
      </c>
      <c r="AF738" s="2"/>
      <c r="AG738" s="2"/>
      <c r="AH738" s="2"/>
      <c r="AI738" s="6"/>
      <c r="AL738" s="5">
        <f t="shared" si="63"/>
        <v>736</v>
      </c>
      <c r="AM738" s="97">
        <f t="shared" si="66"/>
        <v>78400</v>
      </c>
      <c r="AN738" s="2"/>
      <c r="AO738" s="2"/>
    </row>
    <row r="739" spans="1:41" ht="13.5">
      <c r="A739" s="5">
        <f t="shared" si="64"/>
        <v>737</v>
      </c>
      <c r="B739" s="111" t="s">
        <v>814</v>
      </c>
      <c r="C739" s="2" t="s">
        <v>755</v>
      </c>
      <c r="D739" s="2" t="s">
        <v>756</v>
      </c>
      <c r="E739" s="6" t="s">
        <v>6</v>
      </c>
      <c r="AD739" s="5">
        <f t="shared" si="62"/>
        <v>737</v>
      </c>
      <c r="AE739" s="97">
        <f t="shared" si="65"/>
        <v>73600</v>
      </c>
      <c r="AF739" s="2"/>
      <c r="AG739" s="2"/>
      <c r="AH739" s="2"/>
      <c r="AI739" s="6"/>
      <c r="AL739" s="5">
        <f t="shared" si="63"/>
        <v>737</v>
      </c>
      <c r="AM739" s="97">
        <f t="shared" si="66"/>
        <v>78500</v>
      </c>
      <c r="AN739" s="2"/>
      <c r="AO739" s="2"/>
    </row>
    <row r="740" spans="1:41" ht="13.5">
      <c r="A740" s="5">
        <f t="shared" si="64"/>
        <v>738</v>
      </c>
      <c r="B740" s="111" t="s">
        <v>815</v>
      </c>
      <c r="C740" s="2" t="s">
        <v>755</v>
      </c>
      <c r="D740" s="2" t="s">
        <v>756</v>
      </c>
      <c r="E740" s="6" t="s">
        <v>6</v>
      </c>
      <c r="AD740" s="5">
        <f t="shared" si="62"/>
        <v>738</v>
      </c>
      <c r="AE740" s="97">
        <f t="shared" si="65"/>
        <v>73700</v>
      </c>
      <c r="AF740" s="2"/>
      <c r="AG740" s="2"/>
      <c r="AH740" s="2"/>
      <c r="AI740" s="6"/>
      <c r="AL740" s="5">
        <f t="shared" si="63"/>
        <v>738</v>
      </c>
      <c r="AM740" s="97">
        <f t="shared" si="66"/>
        <v>78600</v>
      </c>
      <c r="AN740" s="2"/>
      <c r="AO740" s="2"/>
    </row>
    <row r="741" spans="1:41" ht="13.5">
      <c r="A741" s="5">
        <f t="shared" si="64"/>
        <v>739</v>
      </c>
      <c r="B741" s="111" t="s">
        <v>816</v>
      </c>
      <c r="C741" s="2" t="s">
        <v>755</v>
      </c>
      <c r="D741" s="2" t="s">
        <v>756</v>
      </c>
      <c r="E741" s="6" t="s">
        <v>6</v>
      </c>
      <c r="AD741" s="5">
        <f t="shared" si="62"/>
        <v>739</v>
      </c>
      <c r="AE741" s="97">
        <f t="shared" si="65"/>
        <v>73800</v>
      </c>
      <c r="AF741" s="2"/>
      <c r="AG741" s="2"/>
      <c r="AH741" s="2"/>
      <c r="AI741" s="6"/>
      <c r="AL741" s="5">
        <f t="shared" si="63"/>
        <v>739</v>
      </c>
      <c r="AM741" s="97">
        <f t="shared" si="66"/>
        <v>78700</v>
      </c>
      <c r="AN741" s="2"/>
      <c r="AO741" s="2"/>
    </row>
    <row r="742" spans="1:41" ht="13.5">
      <c r="A742" s="5">
        <f t="shared" si="64"/>
        <v>740</v>
      </c>
      <c r="B742" s="111" t="s">
        <v>817</v>
      </c>
      <c r="C742" s="2" t="s">
        <v>755</v>
      </c>
      <c r="D742" s="2" t="s">
        <v>756</v>
      </c>
      <c r="E742" s="6" t="s">
        <v>6</v>
      </c>
      <c r="AD742" s="5">
        <f t="shared" si="62"/>
        <v>740</v>
      </c>
      <c r="AE742" s="97">
        <f t="shared" si="65"/>
        <v>73900</v>
      </c>
      <c r="AF742" s="2"/>
      <c r="AG742" s="2"/>
      <c r="AH742" s="2"/>
      <c r="AI742" s="6"/>
      <c r="AL742" s="5">
        <f t="shared" si="63"/>
        <v>740</v>
      </c>
      <c r="AM742" s="97">
        <f t="shared" si="66"/>
        <v>78800</v>
      </c>
      <c r="AN742" s="2"/>
      <c r="AO742" s="2"/>
    </row>
    <row r="743" spans="1:41" ht="13.5">
      <c r="A743" s="5">
        <f t="shared" si="64"/>
        <v>741</v>
      </c>
      <c r="B743" s="111" t="s">
        <v>818</v>
      </c>
      <c r="C743" s="2" t="s">
        <v>755</v>
      </c>
      <c r="D743" s="2" t="s">
        <v>756</v>
      </c>
      <c r="E743" s="6" t="s">
        <v>6</v>
      </c>
      <c r="AD743" s="5">
        <f t="shared" si="62"/>
        <v>741</v>
      </c>
      <c r="AE743" s="97">
        <f t="shared" si="65"/>
        <v>74000</v>
      </c>
      <c r="AF743" s="2"/>
      <c r="AG743" s="2"/>
      <c r="AH743" s="2"/>
      <c r="AI743" s="6"/>
      <c r="AL743" s="5">
        <f t="shared" si="63"/>
        <v>741</v>
      </c>
      <c r="AM743" s="97">
        <f t="shared" si="66"/>
        <v>78900</v>
      </c>
      <c r="AN743" s="2"/>
      <c r="AO743" s="2"/>
    </row>
    <row r="744" spans="1:41" ht="13.5">
      <c r="A744" s="5">
        <f t="shared" si="64"/>
        <v>742</v>
      </c>
      <c r="B744" s="111" t="s">
        <v>819</v>
      </c>
      <c r="C744" s="2" t="s">
        <v>755</v>
      </c>
      <c r="D744" s="2" t="s">
        <v>756</v>
      </c>
      <c r="E744" s="6" t="s">
        <v>6</v>
      </c>
      <c r="AD744" s="5">
        <f t="shared" si="62"/>
        <v>742</v>
      </c>
      <c r="AE744" s="97">
        <f t="shared" si="65"/>
        <v>74100</v>
      </c>
      <c r="AF744" s="2"/>
      <c r="AG744" s="2"/>
      <c r="AH744" s="2"/>
      <c r="AI744" s="6"/>
      <c r="AL744" s="5">
        <f t="shared" si="63"/>
        <v>742</v>
      </c>
      <c r="AM744" s="97">
        <f t="shared" si="66"/>
        <v>79000</v>
      </c>
      <c r="AN744" s="2"/>
      <c r="AO744" s="2"/>
    </row>
    <row r="745" spans="1:41" ht="13.5">
      <c r="A745" s="5">
        <f t="shared" si="64"/>
        <v>743</v>
      </c>
      <c r="B745" s="111" t="s">
        <v>820</v>
      </c>
      <c r="C745" s="2" t="s">
        <v>755</v>
      </c>
      <c r="D745" s="2" t="s">
        <v>756</v>
      </c>
      <c r="E745" s="6" t="s">
        <v>6</v>
      </c>
      <c r="AD745" s="5">
        <f t="shared" si="62"/>
        <v>743</v>
      </c>
      <c r="AE745" s="97">
        <f t="shared" si="65"/>
        <v>74200</v>
      </c>
      <c r="AF745" s="2"/>
      <c r="AG745" s="2"/>
      <c r="AH745" s="2"/>
      <c r="AI745" s="6"/>
      <c r="AL745" s="5">
        <f t="shared" si="63"/>
        <v>743</v>
      </c>
      <c r="AM745" s="97">
        <f t="shared" si="66"/>
        <v>79100</v>
      </c>
      <c r="AN745" s="2"/>
      <c r="AO745" s="2"/>
    </row>
    <row r="746" spans="1:41" ht="13.5">
      <c r="A746" s="5">
        <f t="shared" si="64"/>
        <v>744</v>
      </c>
      <c r="B746" s="111" t="s">
        <v>821</v>
      </c>
      <c r="C746" s="2" t="s">
        <v>822</v>
      </c>
      <c r="D746" s="2" t="s">
        <v>823</v>
      </c>
      <c r="E746" s="6" t="s">
        <v>9</v>
      </c>
      <c r="AD746" s="5">
        <f t="shared" si="62"/>
        <v>744</v>
      </c>
      <c r="AE746" s="97">
        <f t="shared" si="65"/>
        <v>74300</v>
      </c>
      <c r="AF746" s="2"/>
      <c r="AG746" s="2"/>
      <c r="AH746" s="2"/>
      <c r="AI746" s="6"/>
      <c r="AL746" s="5">
        <f t="shared" si="63"/>
        <v>744</v>
      </c>
      <c r="AM746" s="97">
        <f t="shared" si="66"/>
        <v>79200</v>
      </c>
      <c r="AN746" s="2"/>
      <c r="AO746" s="2"/>
    </row>
    <row r="747" spans="1:41" ht="13.5">
      <c r="A747" s="5">
        <f t="shared" si="64"/>
        <v>745</v>
      </c>
      <c r="B747" s="111" t="s">
        <v>824</v>
      </c>
      <c r="C747" s="2" t="s">
        <v>822</v>
      </c>
      <c r="D747" s="2" t="s">
        <v>823</v>
      </c>
      <c r="E747" s="6" t="s">
        <v>9</v>
      </c>
      <c r="AD747" s="5">
        <f t="shared" si="62"/>
        <v>745</v>
      </c>
      <c r="AE747" s="97">
        <f t="shared" si="65"/>
        <v>74400</v>
      </c>
      <c r="AF747" s="2"/>
      <c r="AG747" s="2"/>
      <c r="AH747" s="2"/>
      <c r="AI747" s="6"/>
      <c r="AL747" s="5">
        <f t="shared" si="63"/>
        <v>745</v>
      </c>
      <c r="AM747" s="97">
        <f t="shared" si="66"/>
        <v>79300</v>
      </c>
      <c r="AN747" s="2"/>
      <c r="AO747" s="2"/>
    </row>
    <row r="748" spans="1:41" ht="13.5">
      <c r="A748" s="5">
        <f t="shared" si="64"/>
        <v>746</v>
      </c>
      <c r="B748" s="111" t="s">
        <v>825</v>
      </c>
      <c r="C748" s="2" t="s">
        <v>822</v>
      </c>
      <c r="D748" s="2" t="s">
        <v>823</v>
      </c>
      <c r="E748" s="6" t="s">
        <v>9</v>
      </c>
      <c r="AD748" s="5">
        <f t="shared" si="62"/>
        <v>746</v>
      </c>
      <c r="AE748" s="97">
        <f t="shared" si="65"/>
        <v>74500</v>
      </c>
      <c r="AF748" s="2"/>
      <c r="AG748" s="2"/>
      <c r="AH748" s="2"/>
      <c r="AI748" s="6"/>
      <c r="AL748" s="5">
        <f t="shared" si="63"/>
        <v>746</v>
      </c>
      <c r="AM748" s="97">
        <f t="shared" si="66"/>
        <v>79400</v>
      </c>
      <c r="AN748" s="2"/>
      <c r="AO748" s="2"/>
    </row>
    <row r="749" spans="1:41" ht="13.5">
      <c r="A749" s="5">
        <f t="shared" si="64"/>
        <v>747</v>
      </c>
      <c r="B749" s="111" t="s">
        <v>826</v>
      </c>
      <c r="C749" s="2" t="s">
        <v>822</v>
      </c>
      <c r="D749" s="2" t="s">
        <v>823</v>
      </c>
      <c r="E749" s="6" t="s">
        <v>9</v>
      </c>
      <c r="AD749" s="5">
        <f t="shared" si="62"/>
        <v>747</v>
      </c>
      <c r="AE749" s="97">
        <f t="shared" si="65"/>
        <v>74600</v>
      </c>
      <c r="AF749" s="2"/>
      <c r="AG749" s="2"/>
      <c r="AH749" s="2"/>
      <c r="AI749" s="6"/>
      <c r="AL749" s="5">
        <f t="shared" si="63"/>
        <v>747</v>
      </c>
      <c r="AM749" s="97">
        <f t="shared" si="66"/>
        <v>79500</v>
      </c>
      <c r="AN749" s="2"/>
      <c r="AO749" s="2"/>
    </row>
    <row r="750" spans="1:41" ht="13.5">
      <c r="A750" s="5">
        <f t="shared" si="64"/>
        <v>748</v>
      </c>
      <c r="B750" s="111" t="s">
        <v>827</v>
      </c>
      <c r="C750" s="2" t="s">
        <v>822</v>
      </c>
      <c r="D750" s="2" t="s">
        <v>823</v>
      </c>
      <c r="E750" s="6" t="s">
        <v>9</v>
      </c>
      <c r="AD750" s="5">
        <f t="shared" si="62"/>
        <v>748</v>
      </c>
      <c r="AE750" s="97">
        <f t="shared" si="65"/>
        <v>74700</v>
      </c>
      <c r="AF750" s="2"/>
      <c r="AG750" s="2"/>
      <c r="AH750" s="2"/>
      <c r="AI750" s="6"/>
      <c r="AL750" s="5">
        <f t="shared" si="63"/>
        <v>748</v>
      </c>
      <c r="AM750" s="97">
        <f t="shared" si="66"/>
        <v>79600</v>
      </c>
      <c r="AN750" s="2"/>
      <c r="AO750" s="2"/>
    </row>
    <row r="751" spans="1:41" ht="13.5">
      <c r="A751" s="5">
        <f t="shared" si="64"/>
        <v>749</v>
      </c>
      <c r="B751" s="111" t="s">
        <v>828</v>
      </c>
      <c r="C751" s="2" t="s">
        <v>822</v>
      </c>
      <c r="D751" s="2" t="s">
        <v>823</v>
      </c>
      <c r="E751" s="6" t="s">
        <v>9</v>
      </c>
      <c r="AD751" s="5">
        <f t="shared" si="62"/>
        <v>749</v>
      </c>
      <c r="AE751" s="97">
        <f t="shared" si="65"/>
        <v>74800</v>
      </c>
      <c r="AF751" s="2"/>
      <c r="AG751" s="2"/>
      <c r="AH751" s="2"/>
      <c r="AI751" s="6"/>
      <c r="AL751" s="5">
        <f t="shared" si="63"/>
        <v>749</v>
      </c>
      <c r="AM751" s="97">
        <f t="shared" si="66"/>
        <v>79700</v>
      </c>
      <c r="AN751" s="2"/>
      <c r="AO751" s="2"/>
    </row>
    <row r="752" spans="1:41" ht="13.5">
      <c r="A752" s="5">
        <f t="shared" si="64"/>
        <v>750</v>
      </c>
      <c r="B752" s="111" t="s">
        <v>829</v>
      </c>
      <c r="C752" s="2" t="s">
        <v>822</v>
      </c>
      <c r="D752" s="2" t="s">
        <v>823</v>
      </c>
      <c r="E752" s="6" t="s">
        <v>9</v>
      </c>
      <c r="AD752" s="5">
        <f t="shared" si="62"/>
        <v>750</v>
      </c>
      <c r="AE752" s="97">
        <f t="shared" si="65"/>
        <v>74900</v>
      </c>
      <c r="AF752" s="2"/>
      <c r="AG752" s="2"/>
      <c r="AH752" s="2"/>
      <c r="AI752" s="6"/>
      <c r="AL752" s="5">
        <f t="shared" si="63"/>
        <v>750</v>
      </c>
      <c r="AM752" s="97">
        <f t="shared" si="66"/>
        <v>79800</v>
      </c>
      <c r="AN752" s="2"/>
      <c r="AO752" s="2"/>
    </row>
    <row r="753" spans="1:41" ht="13.5">
      <c r="A753" s="5">
        <f t="shared" si="64"/>
        <v>751</v>
      </c>
      <c r="B753" s="111" t="s">
        <v>830</v>
      </c>
      <c r="C753" s="2" t="s">
        <v>822</v>
      </c>
      <c r="D753" s="2" t="s">
        <v>823</v>
      </c>
      <c r="E753" s="6" t="s">
        <v>9</v>
      </c>
      <c r="AD753" s="5">
        <f t="shared" si="62"/>
        <v>751</v>
      </c>
      <c r="AE753" s="97">
        <f t="shared" si="65"/>
        <v>75000</v>
      </c>
      <c r="AF753" s="2"/>
      <c r="AG753" s="2"/>
      <c r="AH753" s="2"/>
      <c r="AI753" s="6"/>
      <c r="AL753" s="5">
        <f t="shared" si="63"/>
        <v>751</v>
      </c>
      <c r="AM753" s="97">
        <f t="shared" si="66"/>
        <v>79900</v>
      </c>
      <c r="AN753" s="2"/>
      <c r="AO753" s="2"/>
    </row>
    <row r="754" spans="1:41" ht="13.5">
      <c r="A754" s="5">
        <f t="shared" si="64"/>
        <v>752</v>
      </c>
      <c r="B754" s="111" t="s">
        <v>831</v>
      </c>
      <c r="C754" s="2" t="s">
        <v>822</v>
      </c>
      <c r="D754" s="2" t="s">
        <v>823</v>
      </c>
      <c r="E754" s="6" t="s">
        <v>9</v>
      </c>
      <c r="AD754" s="5">
        <f t="shared" si="62"/>
        <v>752</v>
      </c>
      <c r="AE754" s="97">
        <f t="shared" si="65"/>
        <v>75100</v>
      </c>
      <c r="AF754" s="2"/>
      <c r="AG754" s="2"/>
      <c r="AH754" s="2"/>
      <c r="AI754" s="6"/>
      <c r="AL754" s="5">
        <f t="shared" si="63"/>
        <v>752</v>
      </c>
      <c r="AM754" s="97">
        <f t="shared" si="66"/>
        <v>80000</v>
      </c>
      <c r="AN754" s="2"/>
      <c r="AO754" s="2"/>
    </row>
    <row r="755" spans="1:41" ht="13.5">
      <c r="A755" s="5">
        <f t="shared" si="64"/>
        <v>753</v>
      </c>
      <c r="B755" s="111" t="s">
        <v>832</v>
      </c>
      <c r="C755" s="2" t="s">
        <v>822</v>
      </c>
      <c r="D755" s="2" t="s">
        <v>823</v>
      </c>
      <c r="E755" s="6" t="s">
        <v>9</v>
      </c>
      <c r="AD755" s="5">
        <f t="shared" si="62"/>
        <v>753</v>
      </c>
      <c r="AE755" s="97">
        <f t="shared" si="65"/>
        <v>75200</v>
      </c>
      <c r="AF755" s="2"/>
      <c r="AG755" s="2"/>
      <c r="AH755" s="2"/>
      <c r="AI755" s="6"/>
      <c r="AL755" s="5">
        <f t="shared" si="63"/>
        <v>753</v>
      </c>
      <c r="AM755" s="97">
        <f t="shared" si="66"/>
        <v>80100</v>
      </c>
      <c r="AN755" s="2"/>
      <c r="AO755" s="2"/>
    </row>
    <row r="756" spans="1:41" ht="13.5">
      <c r="A756" s="5">
        <f t="shared" si="64"/>
        <v>754</v>
      </c>
      <c r="B756" s="111" t="s">
        <v>833</v>
      </c>
      <c r="C756" s="2" t="s">
        <v>822</v>
      </c>
      <c r="D756" s="2" t="s">
        <v>823</v>
      </c>
      <c r="E756" s="6" t="s">
        <v>9</v>
      </c>
      <c r="AD756" s="5">
        <f t="shared" si="62"/>
        <v>754</v>
      </c>
      <c r="AE756" s="97">
        <f t="shared" si="65"/>
        <v>75300</v>
      </c>
      <c r="AF756" s="2"/>
      <c r="AG756" s="2"/>
      <c r="AH756" s="2"/>
      <c r="AI756" s="6"/>
      <c r="AL756" s="5">
        <f t="shared" si="63"/>
        <v>754</v>
      </c>
      <c r="AM756" s="97">
        <f t="shared" si="66"/>
        <v>80200</v>
      </c>
      <c r="AN756" s="2"/>
      <c r="AO756" s="2"/>
    </row>
    <row r="757" spans="1:41" ht="13.5">
      <c r="A757" s="5">
        <f t="shared" si="64"/>
        <v>755</v>
      </c>
      <c r="B757" s="111" t="s">
        <v>834</v>
      </c>
      <c r="C757" s="2" t="s">
        <v>822</v>
      </c>
      <c r="D757" s="2" t="s">
        <v>823</v>
      </c>
      <c r="E757" s="6" t="s">
        <v>9</v>
      </c>
      <c r="AD757" s="5">
        <f t="shared" si="62"/>
        <v>755</v>
      </c>
      <c r="AE757" s="97">
        <f t="shared" si="65"/>
        <v>75400</v>
      </c>
      <c r="AF757" s="2"/>
      <c r="AG757" s="2"/>
      <c r="AH757" s="2"/>
      <c r="AI757" s="6"/>
      <c r="AL757" s="5">
        <f t="shared" si="63"/>
        <v>755</v>
      </c>
      <c r="AM757" s="97">
        <f t="shared" si="66"/>
        <v>80300</v>
      </c>
      <c r="AN757" s="2"/>
      <c r="AO757" s="2"/>
    </row>
    <row r="758" spans="1:41" ht="13.5">
      <c r="A758" s="5">
        <f t="shared" si="64"/>
        <v>756</v>
      </c>
      <c r="B758" s="111" t="s">
        <v>835</v>
      </c>
      <c r="C758" s="2" t="s">
        <v>822</v>
      </c>
      <c r="D758" s="2" t="s">
        <v>823</v>
      </c>
      <c r="E758" s="6" t="s">
        <v>9</v>
      </c>
      <c r="AD758" s="5">
        <f t="shared" si="62"/>
        <v>756</v>
      </c>
      <c r="AE758" s="97">
        <f t="shared" si="65"/>
        <v>75500</v>
      </c>
      <c r="AF758" s="2"/>
      <c r="AG758" s="2"/>
      <c r="AH758" s="2"/>
      <c r="AI758" s="6"/>
      <c r="AL758" s="5">
        <f t="shared" si="63"/>
        <v>756</v>
      </c>
      <c r="AM758" s="97">
        <f t="shared" si="66"/>
        <v>80400</v>
      </c>
      <c r="AN758" s="2"/>
      <c r="AO758" s="2"/>
    </row>
    <row r="759" spans="1:41" ht="13.5">
      <c r="A759" s="5">
        <f t="shared" si="64"/>
        <v>757</v>
      </c>
      <c r="B759" s="111" t="s">
        <v>836</v>
      </c>
      <c r="C759" s="2" t="s">
        <v>822</v>
      </c>
      <c r="D759" s="2" t="s">
        <v>823</v>
      </c>
      <c r="E759" s="6" t="s">
        <v>9</v>
      </c>
      <c r="AD759" s="5">
        <f t="shared" si="62"/>
        <v>757</v>
      </c>
      <c r="AE759" s="97">
        <f t="shared" si="65"/>
        <v>75600</v>
      </c>
      <c r="AF759" s="2"/>
      <c r="AG759" s="2"/>
      <c r="AH759" s="2"/>
      <c r="AI759" s="6"/>
      <c r="AL759" s="5">
        <f t="shared" si="63"/>
        <v>757</v>
      </c>
      <c r="AM759" s="97">
        <f t="shared" si="66"/>
        <v>80500</v>
      </c>
      <c r="AN759" s="2"/>
      <c r="AO759" s="2"/>
    </row>
    <row r="760" spans="1:41" ht="13.5">
      <c r="A760" s="5">
        <f t="shared" si="64"/>
        <v>758</v>
      </c>
      <c r="B760" s="111" t="s">
        <v>837</v>
      </c>
      <c r="C760" s="2" t="s">
        <v>822</v>
      </c>
      <c r="D760" s="2" t="s">
        <v>823</v>
      </c>
      <c r="E760" s="6" t="s">
        <v>9</v>
      </c>
      <c r="AD760" s="5">
        <f t="shared" si="62"/>
        <v>758</v>
      </c>
      <c r="AE760" s="97">
        <f t="shared" si="65"/>
        <v>75700</v>
      </c>
      <c r="AF760" s="2"/>
      <c r="AG760" s="2"/>
      <c r="AH760" s="2"/>
      <c r="AI760" s="6"/>
      <c r="AL760" s="5">
        <f t="shared" si="63"/>
        <v>758</v>
      </c>
      <c r="AM760" s="97">
        <f t="shared" si="66"/>
        <v>80600</v>
      </c>
      <c r="AN760" s="2"/>
      <c r="AO760" s="2"/>
    </row>
    <row r="761" spans="1:41" ht="13.5">
      <c r="A761" s="5">
        <f t="shared" si="64"/>
        <v>759</v>
      </c>
      <c r="B761" s="111" t="s">
        <v>838</v>
      </c>
      <c r="C761" s="2" t="s">
        <v>822</v>
      </c>
      <c r="D761" s="2" t="s">
        <v>823</v>
      </c>
      <c r="E761" s="6" t="s">
        <v>9</v>
      </c>
      <c r="AD761" s="5">
        <f aca="true" t="shared" si="67" ref="AD761:AD824">AD760+1</f>
        <v>759</v>
      </c>
      <c r="AE761" s="97">
        <f t="shared" si="65"/>
        <v>75800</v>
      </c>
      <c r="AF761" s="2"/>
      <c r="AG761" s="2"/>
      <c r="AH761" s="2"/>
      <c r="AI761" s="6"/>
      <c r="AL761" s="5">
        <f aca="true" t="shared" si="68" ref="AL761:AL825">AL760+1</f>
        <v>759</v>
      </c>
      <c r="AM761" s="97">
        <f t="shared" si="66"/>
        <v>80700</v>
      </c>
      <c r="AN761" s="2"/>
      <c r="AO761" s="2"/>
    </row>
    <row r="762" spans="1:41" ht="13.5">
      <c r="A762" s="5">
        <f t="shared" si="64"/>
        <v>760</v>
      </c>
      <c r="B762" s="111" t="s">
        <v>839</v>
      </c>
      <c r="C762" s="2" t="s">
        <v>822</v>
      </c>
      <c r="D762" s="2" t="s">
        <v>823</v>
      </c>
      <c r="E762" s="6" t="s">
        <v>9</v>
      </c>
      <c r="AD762" s="5">
        <f t="shared" si="67"/>
        <v>760</v>
      </c>
      <c r="AE762" s="97">
        <f t="shared" si="65"/>
        <v>75900</v>
      </c>
      <c r="AF762" s="2"/>
      <c r="AG762" s="2"/>
      <c r="AH762" s="2"/>
      <c r="AI762" s="6"/>
      <c r="AL762" s="5">
        <f t="shared" si="68"/>
        <v>760</v>
      </c>
      <c r="AM762" s="97">
        <f t="shared" si="66"/>
        <v>80800</v>
      </c>
      <c r="AN762" s="2"/>
      <c r="AO762" s="2"/>
    </row>
    <row r="763" spans="1:41" ht="13.5">
      <c r="A763" s="5">
        <f t="shared" si="64"/>
        <v>761</v>
      </c>
      <c r="B763" s="111" t="s">
        <v>840</v>
      </c>
      <c r="C763" s="2" t="s">
        <v>841</v>
      </c>
      <c r="D763" s="2" t="s">
        <v>842</v>
      </c>
      <c r="E763" s="6" t="s">
        <v>9</v>
      </c>
      <c r="AD763" s="5">
        <f t="shared" si="67"/>
        <v>761</v>
      </c>
      <c r="AE763" s="97">
        <f t="shared" si="65"/>
        <v>76000</v>
      </c>
      <c r="AF763" s="2"/>
      <c r="AG763" s="2"/>
      <c r="AH763" s="2"/>
      <c r="AI763" s="6"/>
      <c r="AL763" s="5">
        <f t="shared" si="68"/>
        <v>761</v>
      </c>
      <c r="AM763" s="97">
        <f t="shared" si="66"/>
        <v>80900</v>
      </c>
      <c r="AN763" s="2"/>
      <c r="AO763" s="2"/>
    </row>
    <row r="764" spans="1:41" ht="13.5">
      <c r="A764" s="5">
        <f t="shared" si="64"/>
        <v>762</v>
      </c>
      <c r="B764" s="111" t="s">
        <v>843</v>
      </c>
      <c r="C764" s="2" t="s">
        <v>841</v>
      </c>
      <c r="D764" s="2" t="s">
        <v>842</v>
      </c>
      <c r="E764" s="6" t="s">
        <v>9</v>
      </c>
      <c r="AD764" s="5">
        <f t="shared" si="67"/>
        <v>762</v>
      </c>
      <c r="AE764" s="97">
        <f t="shared" si="65"/>
        <v>76100</v>
      </c>
      <c r="AF764" s="2"/>
      <c r="AG764" s="2"/>
      <c r="AH764" s="2"/>
      <c r="AI764" s="6"/>
      <c r="AL764" s="5">
        <f t="shared" si="68"/>
        <v>762</v>
      </c>
      <c r="AM764" s="97">
        <f t="shared" si="66"/>
        <v>81000</v>
      </c>
      <c r="AN764" s="2"/>
      <c r="AO764" s="2"/>
    </row>
    <row r="765" spans="1:41" ht="13.5">
      <c r="A765" s="5">
        <f t="shared" si="64"/>
        <v>763</v>
      </c>
      <c r="B765" s="111" t="s">
        <v>844</v>
      </c>
      <c r="C765" s="2" t="s">
        <v>841</v>
      </c>
      <c r="D765" s="2" t="s">
        <v>842</v>
      </c>
      <c r="E765" s="6" t="s">
        <v>9</v>
      </c>
      <c r="AD765" s="5">
        <f t="shared" si="67"/>
        <v>763</v>
      </c>
      <c r="AE765" s="97">
        <f t="shared" si="65"/>
        <v>76200</v>
      </c>
      <c r="AF765" s="2"/>
      <c r="AG765" s="2"/>
      <c r="AH765" s="2"/>
      <c r="AI765" s="6"/>
      <c r="AL765" s="5">
        <f t="shared" si="68"/>
        <v>763</v>
      </c>
      <c r="AM765" s="97">
        <f t="shared" si="66"/>
        <v>81100</v>
      </c>
      <c r="AN765" s="2"/>
      <c r="AO765" s="2"/>
    </row>
    <row r="766" spans="1:41" ht="13.5">
      <c r="A766" s="5">
        <f t="shared" si="64"/>
        <v>764</v>
      </c>
      <c r="B766" s="111" t="s">
        <v>845</v>
      </c>
      <c r="C766" s="2" t="s">
        <v>841</v>
      </c>
      <c r="D766" s="2" t="s">
        <v>842</v>
      </c>
      <c r="E766" s="6" t="s">
        <v>9</v>
      </c>
      <c r="AD766" s="5">
        <f t="shared" si="67"/>
        <v>764</v>
      </c>
      <c r="AE766" s="97">
        <f t="shared" si="65"/>
        <v>76300</v>
      </c>
      <c r="AF766" s="2"/>
      <c r="AG766" s="2"/>
      <c r="AH766" s="2"/>
      <c r="AI766" s="6"/>
      <c r="AL766" s="5">
        <f t="shared" si="68"/>
        <v>764</v>
      </c>
      <c r="AM766" s="97">
        <f t="shared" si="66"/>
        <v>81200</v>
      </c>
      <c r="AN766" s="2"/>
      <c r="AO766" s="2"/>
    </row>
    <row r="767" spans="1:41" ht="13.5">
      <c r="A767" s="5">
        <f t="shared" si="64"/>
        <v>765</v>
      </c>
      <c r="B767" s="111" t="s">
        <v>846</v>
      </c>
      <c r="C767" s="2" t="s">
        <v>841</v>
      </c>
      <c r="D767" s="2" t="s">
        <v>842</v>
      </c>
      <c r="E767" s="6" t="s">
        <v>9</v>
      </c>
      <c r="AD767" s="5">
        <f t="shared" si="67"/>
        <v>765</v>
      </c>
      <c r="AE767" s="97">
        <f t="shared" si="65"/>
        <v>76400</v>
      </c>
      <c r="AF767" s="2"/>
      <c r="AG767" s="2"/>
      <c r="AH767" s="2"/>
      <c r="AI767" s="6"/>
      <c r="AL767" s="5">
        <f t="shared" si="68"/>
        <v>765</v>
      </c>
      <c r="AM767" s="97">
        <f t="shared" si="66"/>
        <v>81300</v>
      </c>
      <c r="AN767" s="2"/>
      <c r="AO767" s="2"/>
    </row>
    <row r="768" spans="1:41" ht="13.5">
      <c r="A768" s="5">
        <f t="shared" si="64"/>
        <v>766</v>
      </c>
      <c r="B768" s="111" t="s">
        <v>847</v>
      </c>
      <c r="C768" s="2" t="s">
        <v>841</v>
      </c>
      <c r="D768" s="2" t="s">
        <v>842</v>
      </c>
      <c r="E768" s="6" t="s">
        <v>9</v>
      </c>
      <c r="AD768" s="5">
        <f t="shared" si="67"/>
        <v>766</v>
      </c>
      <c r="AE768" s="97">
        <f t="shared" si="65"/>
        <v>76500</v>
      </c>
      <c r="AF768" s="2"/>
      <c r="AG768" s="2"/>
      <c r="AH768" s="2"/>
      <c r="AI768" s="6"/>
      <c r="AL768" s="5">
        <f t="shared" si="68"/>
        <v>766</v>
      </c>
      <c r="AM768" s="97">
        <f t="shared" si="66"/>
        <v>81400</v>
      </c>
      <c r="AN768" s="2"/>
      <c r="AO768" s="2"/>
    </row>
    <row r="769" spans="1:41" ht="13.5">
      <c r="A769" s="5">
        <f t="shared" si="64"/>
        <v>767</v>
      </c>
      <c r="B769" s="111" t="s">
        <v>848</v>
      </c>
      <c r="C769" s="2" t="s">
        <v>841</v>
      </c>
      <c r="D769" s="2" t="s">
        <v>842</v>
      </c>
      <c r="E769" s="6" t="s">
        <v>9</v>
      </c>
      <c r="AD769" s="5">
        <f t="shared" si="67"/>
        <v>767</v>
      </c>
      <c r="AE769" s="97">
        <f t="shared" si="65"/>
        <v>76600</v>
      </c>
      <c r="AF769" s="2"/>
      <c r="AG769" s="2"/>
      <c r="AH769" s="2"/>
      <c r="AI769" s="6"/>
      <c r="AL769" s="5">
        <f t="shared" si="68"/>
        <v>767</v>
      </c>
      <c r="AM769" s="97">
        <f t="shared" si="66"/>
        <v>81500</v>
      </c>
      <c r="AN769" s="2"/>
      <c r="AO769" s="2"/>
    </row>
    <row r="770" spans="1:41" ht="13.5">
      <c r="A770" s="5">
        <f t="shared" si="64"/>
        <v>768</v>
      </c>
      <c r="B770" s="111" t="s">
        <v>849</v>
      </c>
      <c r="C770" s="2" t="s">
        <v>841</v>
      </c>
      <c r="D770" s="2" t="s">
        <v>842</v>
      </c>
      <c r="E770" s="6" t="s">
        <v>9</v>
      </c>
      <c r="AD770" s="5">
        <f t="shared" si="67"/>
        <v>768</v>
      </c>
      <c r="AE770" s="97">
        <f t="shared" si="65"/>
        <v>76700</v>
      </c>
      <c r="AF770" s="2"/>
      <c r="AG770" s="2"/>
      <c r="AH770" s="2"/>
      <c r="AI770" s="6"/>
      <c r="AL770" s="5">
        <f t="shared" si="68"/>
        <v>768</v>
      </c>
      <c r="AM770" s="97">
        <f t="shared" si="66"/>
        <v>81600</v>
      </c>
      <c r="AN770" s="2"/>
      <c r="AO770" s="2"/>
    </row>
    <row r="771" spans="1:41" ht="13.5">
      <c r="A771" s="5">
        <f t="shared" si="64"/>
        <v>769</v>
      </c>
      <c r="B771" s="111" t="s">
        <v>850</v>
      </c>
      <c r="C771" s="2" t="s">
        <v>841</v>
      </c>
      <c r="D771" s="2" t="s">
        <v>842</v>
      </c>
      <c r="E771" s="6" t="s">
        <v>9</v>
      </c>
      <c r="AD771" s="5">
        <f t="shared" si="67"/>
        <v>769</v>
      </c>
      <c r="AE771" s="97">
        <f t="shared" si="65"/>
        <v>76800</v>
      </c>
      <c r="AF771" s="2"/>
      <c r="AG771" s="2"/>
      <c r="AH771" s="2"/>
      <c r="AI771" s="6"/>
      <c r="AL771" s="5">
        <f t="shared" si="68"/>
        <v>769</v>
      </c>
      <c r="AM771" s="97">
        <f t="shared" si="66"/>
        <v>81700</v>
      </c>
      <c r="AN771" s="2"/>
      <c r="AO771" s="2"/>
    </row>
    <row r="772" spans="1:41" ht="13.5">
      <c r="A772" s="5">
        <f aca="true" t="shared" si="69" ref="A772:A836">A771+1</f>
        <v>770</v>
      </c>
      <c r="B772" s="111" t="s">
        <v>851</v>
      </c>
      <c r="C772" s="2" t="s">
        <v>841</v>
      </c>
      <c r="D772" s="2" t="s">
        <v>842</v>
      </c>
      <c r="E772" s="6" t="s">
        <v>9</v>
      </c>
      <c r="AD772" s="5">
        <f t="shared" si="67"/>
        <v>770</v>
      </c>
      <c r="AE772" s="97">
        <f t="shared" si="65"/>
        <v>76900</v>
      </c>
      <c r="AF772" s="2"/>
      <c r="AG772" s="2"/>
      <c r="AH772" s="2"/>
      <c r="AI772" s="6"/>
      <c r="AL772" s="5">
        <f t="shared" si="68"/>
        <v>770</v>
      </c>
      <c r="AM772" s="97">
        <f t="shared" si="66"/>
        <v>81800</v>
      </c>
      <c r="AN772" s="2"/>
      <c r="AO772" s="2"/>
    </row>
    <row r="773" spans="1:41" ht="13.5">
      <c r="A773" s="5">
        <f t="shared" si="69"/>
        <v>771</v>
      </c>
      <c r="B773" s="111" t="s">
        <v>852</v>
      </c>
      <c r="C773" s="2" t="s">
        <v>841</v>
      </c>
      <c r="D773" s="2" t="s">
        <v>842</v>
      </c>
      <c r="E773" s="6" t="s">
        <v>9</v>
      </c>
      <c r="AD773" s="5">
        <f t="shared" si="67"/>
        <v>771</v>
      </c>
      <c r="AE773" s="97">
        <f aca="true" t="shared" si="70" ref="AE773:AE836">AE772+100</f>
        <v>77000</v>
      </c>
      <c r="AF773" s="2"/>
      <c r="AG773" s="2"/>
      <c r="AH773" s="2"/>
      <c r="AI773" s="6"/>
      <c r="AL773" s="5">
        <f t="shared" si="68"/>
        <v>771</v>
      </c>
      <c r="AM773" s="97">
        <f t="shared" si="66"/>
        <v>81900</v>
      </c>
      <c r="AN773" s="2"/>
      <c r="AO773" s="2"/>
    </row>
    <row r="774" spans="1:41" ht="13.5">
      <c r="A774" s="5">
        <f t="shared" si="69"/>
        <v>772</v>
      </c>
      <c r="B774" s="111" t="s">
        <v>853</v>
      </c>
      <c r="C774" s="2" t="s">
        <v>841</v>
      </c>
      <c r="D774" s="2" t="s">
        <v>842</v>
      </c>
      <c r="E774" s="6" t="s">
        <v>9</v>
      </c>
      <c r="AD774" s="5">
        <f t="shared" si="67"/>
        <v>772</v>
      </c>
      <c r="AE774" s="97">
        <f t="shared" si="70"/>
        <v>77100</v>
      </c>
      <c r="AF774" s="2"/>
      <c r="AG774" s="2"/>
      <c r="AH774" s="2"/>
      <c r="AI774" s="6"/>
      <c r="AL774" s="5">
        <f t="shared" si="68"/>
        <v>772</v>
      </c>
      <c r="AM774" s="97">
        <f aca="true" t="shared" si="71" ref="AM774:AM837">IF(AM773="","",IF(99999-$AG$2&lt;AM773,"",AM773+100))</f>
        <v>82000</v>
      </c>
      <c r="AN774" s="2"/>
      <c r="AO774" s="2"/>
    </row>
    <row r="775" spans="1:41" ht="13.5">
      <c r="A775" s="5">
        <f t="shared" si="69"/>
        <v>773</v>
      </c>
      <c r="B775" s="111" t="s">
        <v>854</v>
      </c>
      <c r="C775" s="2" t="s">
        <v>855</v>
      </c>
      <c r="D775" s="2" t="s">
        <v>856</v>
      </c>
      <c r="E775" s="6" t="s">
        <v>9</v>
      </c>
      <c r="AD775" s="5">
        <f t="shared" si="67"/>
        <v>773</v>
      </c>
      <c r="AE775" s="97">
        <f t="shared" si="70"/>
        <v>77200</v>
      </c>
      <c r="AF775" s="2"/>
      <c r="AG775" s="2"/>
      <c r="AH775" s="2"/>
      <c r="AI775" s="6"/>
      <c r="AL775" s="5">
        <f t="shared" si="68"/>
        <v>773</v>
      </c>
      <c r="AM775" s="97">
        <f t="shared" si="71"/>
        <v>82100</v>
      </c>
      <c r="AN775" s="2"/>
      <c r="AO775" s="2"/>
    </row>
    <row r="776" spans="1:41" ht="13.5">
      <c r="A776" s="5">
        <f t="shared" si="69"/>
        <v>774</v>
      </c>
      <c r="B776" s="111" t="s">
        <v>857</v>
      </c>
      <c r="C776" s="2" t="s">
        <v>855</v>
      </c>
      <c r="D776" s="2" t="s">
        <v>856</v>
      </c>
      <c r="E776" s="6" t="s">
        <v>9</v>
      </c>
      <c r="AD776" s="5">
        <f t="shared" si="67"/>
        <v>774</v>
      </c>
      <c r="AE776" s="97">
        <f t="shared" si="70"/>
        <v>77300</v>
      </c>
      <c r="AF776" s="2"/>
      <c r="AG776" s="2"/>
      <c r="AH776" s="2"/>
      <c r="AI776" s="6"/>
      <c r="AL776" s="5">
        <f t="shared" si="68"/>
        <v>774</v>
      </c>
      <c r="AM776" s="97">
        <f t="shared" si="71"/>
        <v>82200</v>
      </c>
      <c r="AN776" s="2"/>
      <c r="AO776" s="2"/>
    </row>
    <row r="777" spans="1:41" ht="13.5">
      <c r="A777" s="5">
        <f t="shared" si="69"/>
        <v>775</v>
      </c>
      <c r="B777" s="111" t="s">
        <v>858</v>
      </c>
      <c r="C777" s="2" t="s">
        <v>855</v>
      </c>
      <c r="D777" s="2" t="s">
        <v>856</v>
      </c>
      <c r="E777" s="6" t="s">
        <v>9</v>
      </c>
      <c r="AD777" s="5">
        <f t="shared" si="67"/>
        <v>775</v>
      </c>
      <c r="AE777" s="97">
        <f t="shared" si="70"/>
        <v>77400</v>
      </c>
      <c r="AF777" s="2"/>
      <c r="AG777" s="2"/>
      <c r="AH777" s="2"/>
      <c r="AI777" s="6"/>
      <c r="AL777" s="5">
        <f t="shared" si="68"/>
        <v>775</v>
      </c>
      <c r="AM777" s="97">
        <f t="shared" si="71"/>
        <v>82300</v>
      </c>
      <c r="AN777" s="2"/>
      <c r="AO777" s="2"/>
    </row>
    <row r="778" spans="1:41" ht="13.5">
      <c r="A778" s="5">
        <f t="shared" si="69"/>
        <v>776</v>
      </c>
      <c r="B778" s="111" t="s">
        <v>859</v>
      </c>
      <c r="C778" s="2" t="s">
        <v>855</v>
      </c>
      <c r="D778" s="2" t="s">
        <v>856</v>
      </c>
      <c r="E778" s="6" t="s">
        <v>9</v>
      </c>
      <c r="AD778" s="5">
        <f t="shared" si="67"/>
        <v>776</v>
      </c>
      <c r="AE778" s="97">
        <f t="shared" si="70"/>
        <v>77500</v>
      </c>
      <c r="AF778" s="2"/>
      <c r="AG778" s="2"/>
      <c r="AH778" s="2"/>
      <c r="AI778" s="6"/>
      <c r="AL778" s="5">
        <f t="shared" si="68"/>
        <v>776</v>
      </c>
      <c r="AM778" s="97">
        <f t="shared" si="71"/>
        <v>82400</v>
      </c>
      <c r="AN778" s="2"/>
      <c r="AO778" s="2"/>
    </row>
    <row r="779" spans="1:41" ht="13.5">
      <c r="A779" s="5">
        <f t="shared" si="69"/>
        <v>777</v>
      </c>
      <c r="B779" s="111" t="s">
        <v>860</v>
      </c>
      <c r="C779" s="2" t="s">
        <v>855</v>
      </c>
      <c r="D779" s="2" t="s">
        <v>856</v>
      </c>
      <c r="E779" s="6" t="s">
        <v>9</v>
      </c>
      <c r="AD779" s="5">
        <f t="shared" si="67"/>
        <v>777</v>
      </c>
      <c r="AE779" s="97">
        <f t="shared" si="70"/>
        <v>77600</v>
      </c>
      <c r="AF779" s="2"/>
      <c r="AG779" s="2"/>
      <c r="AH779" s="2"/>
      <c r="AI779" s="6"/>
      <c r="AL779" s="5">
        <f t="shared" si="68"/>
        <v>777</v>
      </c>
      <c r="AM779" s="97">
        <f t="shared" si="71"/>
        <v>82500</v>
      </c>
      <c r="AN779" s="2"/>
      <c r="AO779" s="2"/>
    </row>
    <row r="780" spans="1:41" ht="13.5">
      <c r="A780" s="5">
        <f t="shared" si="69"/>
        <v>778</v>
      </c>
      <c r="B780" s="111" t="s">
        <v>861</v>
      </c>
      <c r="C780" s="2" t="s">
        <v>855</v>
      </c>
      <c r="D780" s="2" t="s">
        <v>856</v>
      </c>
      <c r="E780" s="6" t="s">
        <v>9</v>
      </c>
      <c r="AD780" s="5">
        <f t="shared" si="67"/>
        <v>778</v>
      </c>
      <c r="AE780" s="97">
        <f t="shared" si="70"/>
        <v>77700</v>
      </c>
      <c r="AF780" s="2"/>
      <c r="AG780" s="2"/>
      <c r="AH780" s="2"/>
      <c r="AI780" s="6"/>
      <c r="AL780" s="5">
        <f t="shared" si="68"/>
        <v>778</v>
      </c>
      <c r="AM780" s="97">
        <f t="shared" si="71"/>
        <v>82600</v>
      </c>
      <c r="AN780" s="2"/>
      <c r="AO780" s="2"/>
    </row>
    <row r="781" spans="1:41" ht="13.5">
      <c r="A781" s="5">
        <f t="shared" si="69"/>
        <v>779</v>
      </c>
      <c r="B781" s="111" t="s">
        <v>862</v>
      </c>
      <c r="C781" s="2" t="s">
        <v>855</v>
      </c>
      <c r="D781" s="2" t="s">
        <v>856</v>
      </c>
      <c r="E781" s="6" t="s">
        <v>9</v>
      </c>
      <c r="AD781" s="5">
        <f t="shared" si="67"/>
        <v>779</v>
      </c>
      <c r="AE781" s="97">
        <f t="shared" si="70"/>
        <v>77800</v>
      </c>
      <c r="AF781" s="2"/>
      <c r="AG781" s="2"/>
      <c r="AH781" s="2"/>
      <c r="AI781" s="6"/>
      <c r="AL781" s="5">
        <f t="shared" si="68"/>
        <v>779</v>
      </c>
      <c r="AM781" s="97">
        <f t="shared" si="71"/>
        <v>82700</v>
      </c>
      <c r="AN781" s="2"/>
      <c r="AO781" s="2"/>
    </row>
    <row r="782" spans="1:41" ht="13.5">
      <c r="A782" s="5">
        <f t="shared" si="69"/>
        <v>780</v>
      </c>
      <c r="B782" s="111" t="s">
        <v>863</v>
      </c>
      <c r="C782" s="2" t="s">
        <v>864</v>
      </c>
      <c r="D782" s="2" t="s">
        <v>865</v>
      </c>
      <c r="E782" s="6" t="s">
        <v>9</v>
      </c>
      <c r="AD782" s="5">
        <f t="shared" si="67"/>
        <v>780</v>
      </c>
      <c r="AE782" s="97">
        <f t="shared" si="70"/>
        <v>77900</v>
      </c>
      <c r="AF782" s="2"/>
      <c r="AG782" s="2"/>
      <c r="AH782" s="2"/>
      <c r="AI782" s="6"/>
      <c r="AL782" s="5">
        <f t="shared" si="68"/>
        <v>780</v>
      </c>
      <c r="AM782" s="97">
        <f t="shared" si="71"/>
        <v>82800</v>
      </c>
      <c r="AN782" s="2"/>
      <c r="AO782" s="2"/>
    </row>
    <row r="783" spans="1:41" ht="13.5">
      <c r="A783" s="5">
        <f t="shared" si="69"/>
        <v>781</v>
      </c>
      <c r="B783" s="111" t="s">
        <v>866</v>
      </c>
      <c r="C783" s="2" t="s">
        <v>864</v>
      </c>
      <c r="D783" s="2" t="s">
        <v>865</v>
      </c>
      <c r="E783" s="6" t="s">
        <v>9</v>
      </c>
      <c r="AD783" s="5">
        <f t="shared" si="67"/>
        <v>781</v>
      </c>
      <c r="AE783" s="97">
        <f t="shared" si="70"/>
        <v>78000</v>
      </c>
      <c r="AF783" s="2"/>
      <c r="AG783" s="2"/>
      <c r="AH783" s="2"/>
      <c r="AI783" s="6"/>
      <c r="AL783" s="5">
        <f t="shared" si="68"/>
        <v>781</v>
      </c>
      <c r="AM783" s="97">
        <f t="shared" si="71"/>
        <v>82900</v>
      </c>
      <c r="AN783" s="2"/>
      <c r="AO783" s="2"/>
    </row>
    <row r="784" spans="1:41" ht="13.5">
      <c r="A784" s="5">
        <f t="shared" si="69"/>
        <v>782</v>
      </c>
      <c r="B784" s="111" t="s">
        <v>867</v>
      </c>
      <c r="C784" s="2" t="s">
        <v>864</v>
      </c>
      <c r="D784" s="2" t="s">
        <v>865</v>
      </c>
      <c r="E784" s="6" t="s">
        <v>9</v>
      </c>
      <c r="AD784" s="5">
        <f t="shared" si="67"/>
        <v>782</v>
      </c>
      <c r="AE784" s="97">
        <f t="shared" si="70"/>
        <v>78100</v>
      </c>
      <c r="AF784" s="2"/>
      <c r="AG784" s="2"/>
      <c r="AH784" s="2"/>
      <c r="AI784" s="6"/>
      <c r="AL784" s="5">
        <f t="shared" si="68"/>
        <v>782</v>
      </c>
      <c r="AM784" s="97">
        <f t="shared" si="71"/>
        <v>83000</v>
      </c>
      <c r="AN784" s="2"/>
      <c r="AO784" s="2"/>
    </row>
    <row r="785" spans="1:41" ht="13.5">
      <c r="A785" s="5">
        <f t="shared" si="69"/>
        <v>783</v>
      </c>
      <c r="B785" s="111" t="s">
        <v>868</v>
      </c>
      <c r="C785" s="2" t="s">
        <v>864</v>
      </c>
      <c r="D785" s="2" t="s">
        <v>865</v>
      </c>
      <c r="E785" s="6" t="s">
        <v>9</v>
      </c>
      <c r="AD785" s="5">
        <f t="shared" si="67"/>
        <v>783</v>
      </c>
      <c r="AE785" s="97">
        <f t="shared" si="70"/>
        <v>78200</v>
      </c>
      <c r="AF785" s="2"/>
      <c r="AG785" s="2"/>
      <c r="AH785" s="2"/>
      <c r="AI785" s="6"/>
      <c r="AL785" s="5">
        <f t="shared" si="68"/>
        <v>783</v>
      </c>
      <c r="AM785" s="97">
        <f t="shared" si="71"/>
        <v>83100</v>
      </c>
      <c r="AN785" s="2"/>
      <c r="AO785" s="2"/>
    </row>
    <row r="786" spans="1:41" ht="13.5">
      <c r="A786" s="5">
        <f t="shared" si="69"/>
        <v>784</v>
      </c>
      <c r="B786" s="111" t="s">
        <v>869</v>
      </c>
      <c r="C786" s="2" t="s">
        <v>864</v>
      </c>
      <c r="D786" s="2" t="s">
        <v>865</v>
      </c>
      <c r="E786" s="6" t="s">
        <v>9</v>
      </c>
      <c r="AD786" s="5">
        <f t="shared" si="67"/>
        <v>784</v>
      </c>
      <c r="AE786" s="97">
        <f t="shared" si="70"/>
        <v>78300</v>
      </c>
      <c r="AF786" s="2"/>
      <c r="AG786" s="2"/>
      <c r="AH786" s="2"/>
      <c r="AI786" s="6"/>
      <c r="AL786" s="5">
        <f t="shared" si="68"/>
        <v>784</v>
      </c>
      <c r="AM786" s="97">
        <f t="shared" si="71"/>
        <v>83200</v>
      </c>
      <c r="AN786" s="2"/>
      <c r="AO786" s="2"/>
    </row>
    <row r="787" spans="1:41" ht="13.5">
      <c r="A787" s="5">
        <f t="shared" si="69"/>
        <v>785</v>
      </c>
      <c r="B787" s="111" t="s">
        <v>870</v>
      </c>
      <c r="C787" s="2" t="s">
        <v>864</v>
      </c>
      <c r="D787" s="2" t="s">
        <v>865</v>
      </c>
      <c r="E787" s="6" t="s">
        <v>9</v>
      </c>
      <c r="AD787" s="5">
        <f t="shared" si="67"/>
        <v>785</v>
      </c>
      <c r="AE787" s="97">
        <f t="shared" si="70"/>
        <v>78400</v>
      </c>
      <c r="AF787" s="2"/>
      <c r="AG787" s="2"/>
      <c r="AH787" s="2"/>
      <c r="AI787" s="6"/>
      <c r="AL787" s="5">
        <f t="shared" si="68"/>
        <v>785</v>
      </c>
      <c r="AM787" s="97">
        <f t="shared" si="71"/>
        <v>83300</v>
      </c>
      <c r="AN787" s="2"/>
      <c r="AO787" s="2"/>
    </row>
    <row r="788" spans="1:41" ht="13.5">
      <c r="A788" s="5">
        <f t="shared" si="69"/>
        <v>786</v>
      </c>
      <c r="B788" s="111" t="s">
        <v>871</v>
      </c>
      <c r="C788" s="2" t="s">
        <v>864</v>
      </c>
      <c r="D788" s="2" t="s">
        <v>865</v>
      </c>
      <c r="E788" s="6" t="s">
        <v>9</v>
      </c>
      <c r="AD788" s="5">
        <f t="shared" si="67"/>
        <v>786</v>
      </c>
      <c r="AE788" s="97">
        <f t="shared" si="70"/>
        <v>78500</v>
      </c>
      <c r="AF788" s="2"/>
      <c r="AG788" s="2"/>
      <c r="AH788" s="2"/>
      <c r="AI788" s="6"/>
      <c r="AL788" s="5">
        <f t="shared" si="68"/>
        <v>786</v>
      </c>
      <c r="AM788" s="97">
        <f t="shared" si="71"/>
        <v>83400</v>
      </c>
      <c r="AN788" s="2"/>
      <c r="AO788" s="2"/>
    </row>
    <row r="789" spans="1:41" ht="13.5">
      <c r="A789" s="5">
        <f t="shared" si="69"/>
        <v>787</v>
      </c>
      <c r="B789" s="111" t="s">
        <v>872</v>
      </c>
      <c r="C789" s="2" t="s">
        <v>864</v>
      </c>
      <c r="D789" s="2" t="s">
        <v>865</v>
      </c>
      <c r="E789" s="6" t="s">
        <v>9</v>
      </c>
      <c r="AD789" s="5">
        <f t="shared" si="67"/>
        <v>787</v>
      </c>
      <c r="AE789" s="97">
        <f t="shared" si="70"/>
        <v>78600</v>
      </c>
      <c r="AF789" s="2"/>
      <c r="AG789" s="2"/>
      <c r="AH789" s="2"/>
      <c r="AI789" s="6"/>
      <c r="AL789" s="5">
        <f t="shared" si="68"/>
        <v>787</v>
      </c>
      <c r="AM789" s="97">
        <f t="shared" si="71"/>
        <v>83500</v>
      </c>
      <c r="AN789" s="2"/>
      <c r="AO789" s="2"/>
    </row>
    <row r="790" spans="1:41" ht="13.5">
      <c r="A790" s="5">
        <f t="shared" si="69"/>
        <v>788</v>
      </c>
      <c r="B790" s="111" t="s">
        <v>873</v>
      </c>
      <c r="C790" s="2" t="s">
        <v>874</v>
      </c>
      <c r="D790" s="2" t="s">
        <v>875</v>
      </c>
      <c r="E790" s="6" t="s">
        <v>9</v>
      </c>
      <c r="AD790" s="5">
        <f t="shared" si="67"/>
        <v>788</v>
      </c>
      <c r="AE790" s="97">
        <f t="shared" si="70"/>
        <v>78700</v>
      </c>
      <c r="AF790" s="2"/>
      <c r="AG790" s="2"/>
      <c r="AH790" s="2"/>
      <c r="AI790" s="6"/>
      <c r="AL790" s="5">
        <f t="shared" si="68"/>
        <v>788</v>
      </c>
      <c r="AM790" s="97">
        <f t="shared" si="71"/>
        <v>83600</v>
      </c>
      <c r="AN790" s="2"/>
      <c r="AO790" s="2"/>
    </row>
    <row r="791" spans="1:41" ht="13.5">
      <c r="A791" s="5">
        <f t="shared" si="69"/>
        <v>789</v>
      </c>
      <c r="B791" s="111" t="s">
        <v>1276</v>
      </c>
      <c r="C791" s="2" t="s">
        <v>874</v>
      </c>
      <c r="D791" s="2" t="s">
        <v>875</v>
      </c>
      <c r="E791" s="6" t="s">
        <v>9</v>
      </c>
      <c r="AD791" s="5">
        <f>AD790+1</f>
        <v>789</v>
      </c>
      <c r="AE791" s="97">
        <f t="shared" si="70"/>
        <v>78800</v>
      </c>
      <c r="AF791" s="2"/>
      <c r="AG791" s="2"/>
      <c r="AH791" s="2"/>
      <c r="AI791" s="6"/>
      <c r="AL791" s="5"/>
      <c r="AM791" s="97">
        <f t="shared" si="71"/>
        <v>83700</v>
      </c>
      <c r="AN791" s="2"/>
      <c r="AO791" s="2"/>
    </row>
    <row r="792" spans="1:41" ht="13.5">
      <c r="A792" s="5">
        <f t="shared" si="69"/>
        <v>790</v>
      </c>
      <c r="B792" s="111" t="s">
        <v>876</v>
      </c>
      <c r="C792" s="2" t="s">
        <v>874</v>
      </c>
      <c r="D792" s="2" t="s">
        <v>875</v>
      </c>
      <c r="E792" s="6" t="s">
        <v>9</v>
      </c>
      <c r="AD792" s="5">
        <f t="shared" si="67"/>
        <v>790</v>
      </c>
      <c r="AE792" s="97">
        <f t="shared" si="70"/>
        <v>78900</v>
      </c>
      <c r="AF792" s="2"/>
      <c r="AG792" s="2"/>
      <c r="AH792" s="2"/>
      <c r="AI792" s="6"/>
      <c r="AL792" s="5">
        <f>AL790+1</f>
        <v>789</v>
      </c>
      <c r="AM792" s="97">
        <f>IF(AM790="","",IF(99999-$AG$2&lt;AM790,"",AM790+100))</f>
        <v>83700</v>
      </c>
      <c r="AN792" s="2"/>
      <c r="AO792" s="2"/>
    </row>
    <row r="793" spans="1:41" ht="13.5">
      <c r="A793" s="5">
        <f t="shared" si="69"/>
        <v>791</v>
      </c>
      <c r="B793" s="111" t="s">
        <v>877</v>
      </c>
      <c r="C793" s="2" t="s">
        <v>874</v>
      </c>
      <c r="D793" s="2" t="s">
        <v>875</v>
      </c>
      <c r="E793" s="6" t="s">
        <v>9</v>
      </c>
      <c r="AD793" s="5">
        <f t="shared" si="67"/>
        <v>791</v>
      </c>
      <c r="AE793" s="97">
        <f t="shared" si="70"/>
        <v>79000</v>
      </c>
      <c r="AF793" s="2"/>
      <c r="AG793" s="2"/>
      <c r="AH793" s="2"/>
      <c r="AI793" s="6"/>
      <c r="AL793" s="5">
        <f t="shared" si="68"/>
        <v>790</v>
      </c>
      <c r="AM793" s="97">
        <f t="shared" si="71"/>
        <v>83800</v>
      </c>
      <c r="AN793" s="2"/>
      <c r="AO793" s="2"/>
    </row>
    <row r="794" spans="1:41" ht="13.5">
      <c r="A794" s="5">
        <f t="shared" si="69"/>
        <v>792</v>
      </c>
      <c r="B794" s="111" t="s">
        <v>878</v>
      </c>
      <c r="C794" s="2" t="s">
        <v>874</v>
      </c>
      <c r="D794" s="2" t="s">
        <v>875</v>
      </c>
      <c r="E794" s="6" t="s">
        <v>9</v>
      </c>
      <c r="AD794" s="5">
        <f t="shared" si="67"/>
        <v>792</v>
      </c>
      <c r="AE794" s="97">
        <f t="shared" si="70"/>
        <v>79100</v>
      </c>
      <c r="AF794" s="2"/>
      <c r="AG794" s="2"/>
      <c r="AH794" s="2"/>
      <c r="AI794" s="6"/>
      <c r="AL794" s="5">
        <f t="shared" si="68"/>
        <v>791</v>
      </c>
      <c r="AM794" s="97">
        <f t="shared" si="71"/>
        <v>83900</v>
      </c>
      <c r="AN794" s="2"/>
      <c r="AO794" s="2"/>
    </row>
    <row r="795" spans="1:41" ht="13.5">
      <c r="A795" s="5">
        <f t="shared" si="69"/>
        <v>793</v>
      </c>
      <c r="B795" s="111" t="s">
        <v>879</v>
      </c>
      <c r="C795" s="2" t="s">
        <v>874</v>
      </c>
      <c r="D795" s="2" t="s">
        <v>875</v>
      </c>
      <c r="E795" s="6" t="s">
        <v>9</v>
      </c>
      <c r="AD795" s="5">
        <f t="shared" si="67"/>
        <v>793</v>
      </c>
      <c r="AE795" s="97">
        <f t="shared" si="70"/>
        <v>79200</v>
      </c>
      <c r="AF795" s="2"/>
      <c r="AG795" s="2"/>
      <c r="AH795" s="2"/>
      <c r="AI795" s="6"/>
      <c r="AL795" s="5">
        <f t="shared" si="68"/>
        <v>792</v>
      </c>
      <c r="AM795" s="97">
        <f t="shared" si="71"/>
        <v>84000</v>
      </c>
      <c r="AN795" s="2"/>
      <c r="AO795" s="2"/>
    </row>
    <row r="796" spans="1:41" ht="13.5">
      <c r="A796" s="5">
        <f t="shared" si="69"/>
        <v>794</v>
      </c>
      <c r="B796" s="111" t="s">
        <v>880</v>
      </c>
      <c r="C796" s="2" t="s">
        <v>874</v>
      </c>
      <c r="D796" s="2" t="s">
        <v>875</v>
      </c>
      <c r="E796" s="6" t="s">
        <v>9</v>
      </c>
      <c r="AD796" s="5">
        <f t="shared" si="67"/>
        <v>794</v>
      </c>
      <c r="AE796" s="97">
        <f t="shared" si="70"/>
        <v>79300</v>
      </c>
      <c r="AF796" s="2"/>
      <c r="AG796" s="2"/>
      <c r="AH796" s="2"/>
      <c r="AI796" s="6"/>
      <c r="AL796" s="5">
        <f t="shared" si="68"/>
        <v>793</v>
      </c>
      <c r="AM796" s="97">
        <f t="shared" si="71"/>
        <v>84100</v>
      </c>
      <c r="AN796" s="2"/>
      <c r="AO796" s="2"/>
    </row>
    <row r="797" spans="1:41" ht="13.5">
      <c r="A797" s="5">
        <f t="shared" si="69"/>
        <v>795</v>
      </c>
      <c r="B797" s="111" t="s">
        <v>881</v>
      </c>
      <c r="C797" s="2" t="s">
        <v>874</v>
      </c>
      <c r="D797" s="2" t="s">
        <v>875</v>
      </c>
      <c r="E797" s="6" t="s">
        <v>9</v>
      </c>
      <c r="AD797" s="5">
        <f t="shared" si="67"/>
        <v>795</v>
      </c>
      <c r="AE797" s="97">
        <f t="shared" si="70"/>
        <v>79400</v>
      </c>
      <c r="AF797" s="2"/>
      <c r="AG797" s="2"/>
      <c r="AH797" s="2"/>
      <c r="AI797" s="6"/>
      <c r="AL797" s="5">
        <f t="shared" si="68"/>
        <v>794</v>
      </c>
      <c r="AM797" s="97">
        <f t="shared" si="71"/>
        <v>84200</v>
      </c>
      <c r="AN797" s="2"/>
      <c r="AO797" s="2"/>
    </row>
    <row r="798" spans="1:41" ht="13.5">
      <c r="A798" s="5">
        <f t="shared" si="69"/>
        <v>796</v>
      </c>
      <c r="B798" s="111" t="s">
        <v>882</v>
      </c>
      <c r="C798" s="2" t="s">
        <v>874</v>
      </c>
      <c r="D798" s="2" t="s">
        <v>875</v>
      </c>
      <c r="E798" s="6" t="s">
        <v>9</v>
      </c>
      <c r="AD798" s="5">
        <f t="shared" si="67"/>
        <v>796</v>
      </c>
      <c r="AE798" s="97">
        <f t="shared" si="70"/>
        <v>79500</v>
      </c>
      <c r="AF798" s="2"/>
      <c r="AG798" s="2"/>
      <c r="AH798" s="2"/>
      <c r="AI798" s="6"/>
      <c r="AL798" s="5">
        <f t="shared" si="68"/>
        <v>795</v>
      </c>
      <c r="AM798" s="97">
        <f t="shared" si="71"/>
        <v>84300</v>
      </c>
      <c r="AN798" s="2"/>
      <c r="AO798" s="2"/>
    </row>
    <row r="799" spans="1:41" ht="13.5">
      <c r="A799" s="5">
        <f t="shared" si="69"/>
        <v>797</v>
      </c>
      <c r="B799" s="111" t="s">
        <v>883</v>
      </c>
      <c r="C799" s="2" t="s">
        <v>874</v>
      </c>
      <c r="D799" s="2" t="s">
        <v>875</v>
      </c>
      <c r="E799" s="6" t="s">
        <v>9</v>
      </c>
      <c r="AD799" s="5">
        <f t="shared" si="67"/>
        <v>797</v>
      </c>
      <c r="AE799" s="97">
        <f t="shared" si="70"/>
        <v>79600</v>
      </c>
      <c r="AF799" s="2"/>
      <c r="AG799" s="2"/>
      <c r="AH799" s="2"/>
      <c r="AI799" s="6"/>
      <c r="AL799" s="5">
        <f t="shared" si="68"/>
        <v>796</v>
      </c>
      <c r="AM799" s="97">
        <f t="shared" si="71"/>
        <v>84400</v>
      </c>
      <c r="AN799" s="2"/>
      <c r="AO799" s="2"/>
    </row>
    <row r="800" spans="1:41" ht="13.5">
      <c r="A800" s="5">
        <f t="shared" si="69"/>
        <v>798</v>
      </c>
      <c r="B800" s="111" t="s">
        <v>884</v>
      </c>
      <c r="C800" s="2" t="s">
        <v>874</v>
      </c>
      <c r="D800" s="2" t="s">
        <v>875</v>
      </c>
      <c r="E800" s="6" t="s">
        <v>9</v>
      </c>
      <c r="AD800" s="5">
        <f t="shared" si="67"/>
        <v>798</v>
      </c>
      <c r="AE800" s="97">
        <f t="shared" si="70"/>
        <v>79700</v>
      </c>
      <c r="AF800" s="2"/>
      <c r="AG800" s="2"/>
      <c r="AH800" s="2"/>
      <c r="AI800" s="6"/>
      <c r="AL800" s="5">
        <f t="shared" si="68"/>
        <v>797</v>
      </c>
      <c r="AM800" s="97">
        <f t="shared" si="71"/>
        <v>84500</v>
      </c>
      <c r="AN800" s="2"/>
      <c r="AO800" s="2"/>
    </row>
    <row r="801" spans="1:41" ht="13.5">
      <c r="A801" s="5">
        <f t="shared" si="69"/>
        <v>799</v>
      </c>
      <c r="B801" s="111" t="s">
        <v>885</v>
      </c>
      <c r="C801" s="2" t="s">
        <v>874</v>
      </c>
      <c r="D801" s="2" t="s">
        <v>875</v>
      </c>
      <c r="E801" s="6" t="s">
        <v>9</v>
      </c>
      <c r="AD801" s="5">
        <f t="shared" si="67"/>
        <v>799</v>
      </c>
      <c r="AE801" s="97">
        <f t="shared" si="70"/>
        <v>79800</v>
      </c>
      <c r="AF801" s="2"/>
      <c r="AG801" s="2"/>
      <c r="AH801" s="2"/>
      <c r="AI801" s="6"/>
      <c r="AL801" s="5">
        <f t="shared" si="68"/>
        <v>798</v>
      </c>
      <c r="AM801" s="97">
        <f t="shared" si="71"/>
        <v>84600</v>
      </c>
      <c r="AN801" s="2"/>
      <c r="AO801" s="2"/>
    </row>
    <row r="802" spans="1:41" ht="13.5">
      <c r="A802" s="5">
        <f t="shared" si="69"/>
        <v>800</v>
      </c>
      <c r="B802" s="111" t="s">
        <v>886</v>
      </c>
      <c r="C802" s="2" t="s">
        <v>887</v>
      </c>
      <c r="D802" s="2" t="s">
        <v>888</v>
      </c>
      <c r="E802" s="6" t="s">
        <v>9</v>
      </c>
      <c r="AD802" s="5">
        <f t="shared" si="67"/>
        <v>800</v>
      </c>
      <c r="AE802" s="97">
        <f t="shared" si="70"/>
        <v>79900</v>
      </c>
      <c r="AF802" s="2"/>
      <c r="AG802" s="2"/>
      <c r="AH802" s="2"/>
      <c r="AI802" s="6"/>
      <c r="AL802" s="5">
        <f t="shared" si="68"/>
        <v>799</v>
      </c>
      <c r="AM802" s="97">
        <f t="shared" si="71"/>
        <v>84700</v>
      </c>
      <c r="AN802" s="2"/>
      <c r="AO802" s="2"/>
    </row>
    <row r="803" spans="1:41" ht="13.5">
      <c r="A803" s="5">
        <f t="shared" si="69"/>
        <v>801</v>
      </c>
      <c r="B803" s="111" t="s">
        <v>889</v>
      </c>
      <c r="C803" s="2" t="s">
        <v>887</v>
      </c>
      <c r="D803" s="2" t="s">
        <v>888</v>
      </c>
      <c r="E803" s="6" t="s">
        <v>9</v>
      </c>
      <c r="AD803" s="5">
        <f t="shared" si="67"/>
        <v>801</v>
      </c>
      <c r="AE803" s="97">
        <f t="shared" si="70"/>
        <v>80000</v>
      </c>
      <c r="AF803" s="2"/>
      <c r="AG803" s="2"/>
      <c r="AH803" s="2"/>
      <c r="AI803" s="6"/>
      <c r="AL803" s="5">
        <f t="shared" si="68"/>
        <v>800</v>
      </c>
      <c r="AM803" s="97">
        <f t="shared" si="71"/>
        <v>84800</v>
      </c>
      <c r="AN803" s="2"/>
      <c r="AO803" s="2"/>
    </row>
    <row r="804" spans="1:41" ht="13.5">
      <c r="A804" s="5">
        <f t="shared" si="69"/>
        <v>802</v>
      </c>
      <c r="B804" s="111" t="s">
        <v>890</v>
      </c>
      <c r="C804" s="2" t="s">
        <v>887</v>
      </c>
      <c r="D804" s="2" t="s">
        <v>888</v>
      </c>
      <c r="E804" s="6" t="s">
        <v>9</v>
      </c>
      <c r="AD804" s="5">
        <f t="shared" si="67"/>
        <v>802</v>
      </c>
      <c r="AE804" s="97">
        <f t="shared" si="70"/>
        <v>80100</v>
      </c>
      <c r="AF804" s="2"/>
      <c r="AG804" s="2"/>
      <c r="AH804" s="2"/>
      <c r="AI804" s="6"/>
      <c r="AL804" s="5">
        <f t="shared" si="68"/>
        <v>801</v>
      </c>
      <c r="AM804" s="97">
        <f t="shared" si="71"/>
        <v>84900</v>
      </c>
      <c r="AN804" s="2"/>
      <c r="AO804" s="2"/>
    </row>
    <row r="805" spans="1:41" ht="13.5">
      <c r="A805" s="5">
        <f t="shared" si="69"/>
        <v>803</v>
      </c>
      <c r="B805" s="111" t="s">
        <v>891</v>
      </c>
      <c r="C805" s="2" t="s">
        <v>887</v>
      </c>
      <c r="D805" s="2" t="s">
        <v>888</v>
      </c>
      <c r="E805" s="6" t="s">
        <v>9</v>
      </c>
      <c r="AD805" s="5">
        <f t="shared" si="67"/>
        <v>803</v>
      </c>
      <c r="AE805" s="97">
        <f t="shared" si="70"/>
        <v>80200</v>
      </c>
      <c r="AF805" s="2"/>
      <c r="AG805" s="2"/>
      <c r="AH805" s="2"/>
      <c r="AI805" s="6"/>
      <c r="AL805" s="5">
        <f t="shared" si="68"/>
        <v>802</v>
      </c>
      <c r="AM805" s="97">
        <f t="shared" si="71"/>
        <v>85000</v>
      </c>
      <c r="AN805" s="2"/>
      <c r="AO805" s="2"/>
    </row>
    <row r="806" spans="1:41" ht="13.5">
      <c r="A806" s="5">
        <f t="shared" si="69"/>
        <v>804</v>
      </c>
      <c r="B806" s="111" t="s">
        <v>892</v>
      </c>
      <c r="C806" s="2" t="s">
        <v>887</v>
      </c>
      <c r="D806" s="2" t="s">
        <v>888</v>
      </c>
      <c r="E806" s="6" t="s">
        <v>9</v>
      </c>
      <c r="AD806" s="5">
        <f t="shared" si="67"/>
        <v>804</v>
      </c>
      <c r="AE806" s="97">
        <f t="shared" si="70"/>
        <v>80300</v>
      </c>
      <c r="AF806" s="2"/>
      <c r="AG806" s="2"/>
      <c r="AH806" s="2"/>
      <c r="AI806" s="6"/>
      <c r="AL806" s="5">
        <f t="shared" si="68"/>
        <v>803</v>
      </c>
      <c r="AM806" s="97">
        <f t="shared" si="71"/>
        <v>85100</v>
      </c>
      <c r="AN806" s="2"/>
      <c r="AO806" s="2"/>
    </row>
    <row r="807" spans="1:41" ht="13.5">
      <c r="A807" s="5">
        <f t="shared" si="69"/>
        <v>805</v>
      </c>
      <c r="B807" s="111" t="s">
        <v>893</v>
      </c>
      <c r="C807" s="2" t="s">
        <v>887</v>
      </c>
      <c r="D807" s="2" t="s">
        <v>888</v>
      </c>
      <c r="E807" s="6" t="s">
        <v>9</v>
      </c>
      <c r="AD807" s="5">
        <f t="shared" si="67"/>
        <v>805</v>
      </c>
      <c r="AE807" s="97">
        <f t="shared" si="70"/>
        <v>80400</v>
      </c>
      <c r="AF807" s="2"/>
      <c r="AG807" s="2"/>
      <c r="AH807" s="2"/>
      <c r="AI807" s="6"/>
      <c r="AL807" s="5">
        <f t="shared" si="68"/>
        <v>804</v>
      </c>
      <c r="AM807" s="97">
        <f t="shared" si="71"/>
        <v>85200</v>
      </c>
      <c r="AN807" s="2"/>
      <c r="AO807" s="2"/>
    </row>
    <row r="808" spans="1:41" ht="13.5">
      <c r="A808" s="5">
        <f t="shared" si="69"/>
        <v>806</v>
      </c>
      <c r="B808" s="111" t="s">
        <v>894</v>
      </c>
      <c r="C808" s="2" t="s">
        <v>887</v>
      </c>
      <c r="D808" s="2" t="s">
        <v>888</v>
      </c>
      <c r="E808" s="6" t="s">
        <v>9</v>
      </c>
      <c r="AD808" s="5">
        <f t="shared" si="67"/>
        <v>806</v>
      </c>
      <c r="AE808" s="97">
        <f t="shared" si="70"/>
        <v>80500</v>
      </c>
      <c r="AF808" s="2"/>
      <c r="AG808" s="2"/>
      <c r="AH808" s="2"/>
      <c r="AI808" s="6"/>
      <c r="AL808" s="5">
        <f t="shared" si="68"/>
        <v>805</v>
      </c>
      <c r="AM808" s="97">
        <f t="shared" si="71"/>
        <v>85300</v>
      </c>
      <c r="AN808" s="2"/>
      <c r="AO808" s="2"/>
    </row>
    <row r="809" spans="1:41" ht="13.5">
      <c r="A809" s="5">
        <f t="shared" si="69"/>
        <v>807</v>
      </c>
      <c r="B809" s="111" t="s">
        <v>895</v>
      </c>
      <c r="C809" s="2" t="s">
        <v>887</v>
      </c>
      <c r="D809" s="2" t="s">
        <v>888</v>
      </c>
      <c r="E809" s="6" t="s">
        <v>9</v>
      </c>
      <c r="AD809" s="5">
        <f t="shared" si="67"/>
        <v>807</v>
      </c>
      <c r="AE809" s="97">
        <f t="shared" si="70"/>
        <v>80600</v>
      </c>
      <c r="AF809" s="2"/>
      <c r="AG809" s="2"/>
      <c r="AH809" s="2"/>
      <c r="AI809" s="6"/>
      <c r="AL809" s="5">
        <f t="shared" si="68"/>
        <v>806</v>
      </c>
      <c r="AM809" s="97">
        <f t="shared" si="71"/>
        <v>85400</v>
      </c>
      <c r="AN809" s="2"/>
      <c r="AO809" s="2"/>
    </row>
    <row r="810" spans="1:41" ht="13.5">
      <c r="A810" s="5">
        <f t="shared" si="69"/>
        <v>808</v>
      </c>
      <c r="B810" s="111" t="s">
        <v>896</v>
      </c>
      <c r="C810" s="2" t="s">
        <v>887</v>
      </c>
      <c r="D810" s="2" t="s">
        <v>888</v>
      </c>
      <c r="E810" s="6" t="s">
        <v>9</v>
      </c>
      <c r="AD810" s="5">
        <f t="shared" si="67"/>
        <v>808</v>
      </c>
      <c r="AE810" s="97">
        <f t="shared" si="70"/>
        <v>80700</v>
      </c>
      <c r="AF810" s="2"/>
      <c r="AG810" s="2"/>
      <c r="AH810" s="2"/>
      <c r="AI810" s="6"/>
      <c r="AL810" s="5">
        <f t="shared" si="68"/>
        <v>807</v>
      </c>
      <c r="AM810" s="97">
        <f t="shared" si="71"/>
        <v>85500</v>
      </c>
      <c r="AN810" s="2"/>
      <c r="AO810" s="2"/>
    </row>
    <row r="811" spans="1:41" ht="13.5">
      <c r="A811" s="5">
        <f t="shared" si="69"/>
        <v>809</v>
      </c>
      <c r="B811" s="111" t="s">
        <v>897</v>
      </c>
      <c r="C811" s="2" t="s">
        <v>887</v>
      </c>
      <c r="D811" s="2" t="s">
        <v>888</v>
      </c>
      <c r="E811" s="6" t="s">
        <v>9</v>
      </c>
      <c r="AD811" s="5">
        <f t="shared" si="67"/>
        <v>809</v>
      </c>
      <c r="AE811" s="97">
        <f t="shared" si="70"/>
        <v>80800</v>
      </c>
      <c r="AF811" s="2"/>
      <c r="AG811" s="2"/>
      <c r="AH811" s="2"/>
      <c r="AI811" s="6"/>
      <c r="AL811" s="5">
        <f t="shared" si="68"/>
        <v>808</v>
      </c>
      <c r="AM811" s="97">
        <f t="shared" si="71"/>
        <v>85600</v>
      </c>
      <c r="AN811" s="2"/>
      <c r="AO811" s="2"/>
    </row>
    <row r="812" spans="1:41" ht="13.5">
      <c r="A812" s="5">
        <f t="shared" si="69"/>
        <v>810</v>
      </c>
      <c r="B812" s="111" t="s">
        <v>898</v>
      </c>
      <c r="C812" s="2" t="s">
        <v>887</v>
      </c>
      <c r="D812" s="2" t="s">
        <v>888</v>
      </c>
      <c r="E812" s="6" t="s">
        <v>9</v>
      </c>
      <c r="AD812" s="5">
        <f t="shared" si="67"/>
        <v>810</v>
      </c>
      <c r="AE812" s="97">
        <f t="shared" si="70"/>
        <v>80900</v>
      </c>
      <c r="AF812" s="2"/>
      <c r="AG812" s="2"/>
      <c r="AH812" s="2"/>
      <c r="AI812" s="6"/>
      <c r="AL812" s="5">
        <f t="shared" si="68"/>
        <v>809</v>
      </c>
      <c r="AM812" s="97">
        <f t="shared" si="71"/>
        <v>85700</v>
      </c>
      <c r="AN812" s="2"/>
      <c r="AO812" s="2"/>
    </row>
    <row r="813" spans="1:41" ht="13.5">
      <c r="A813" s="5">
        <f t="shared" si="69"/>
        <v>811</v>
      </c>
      <c r="B813" s="111" t="s">
        <v>899</v>
      </c>
      <c r="C813" s="2" t="s">
        <v>887</v>
      </c>
      <c r="D813" s="2" t="s">
        <v>888</v>
      </c>
      <c r="E813" s="6" t="s">
        <v>9</v>
      </c>
      <c r="AD813" s="5">
        <f t="shared" si="67"/>
        <v>811</v>
      </c>
      <c r="AE813" s="97">
        <f t="shared" si="70"/>
        <v>81000</v>
      </c>
      <c r="AF813" s="2"/>
      <c r="AG813" s="2"/>
      <c r="AH813" s="2"/>
      <c r="AI813" s="6"/>
      <c r="AL813" s="5">
        <f t="shared" si="68"/>
        <v>810</v>
      </c>
      <c r="AM813" s="97">
        <f t="shared" si="71"/>
        <v>85800</v>
      </c>
      <c r="AN813" s="2"/>
      <c r="AO813" s="2"/>
    </row>
    <row r="814" spans="1:41" ht="13.5">
      <c r="A814" s="5">
        <f t="shared" si="69"/>
        <v>812</v>
      </c>
      <c r="B814" s="111" t="s">
        <v>900</v>
      </c>
      <c r="C814" s="2" t="s">
        <v>887</v>
      </c>
      <c r="D814" s="2" t="s">
        <v>888</v>
      </c>
      <c r="E814" s="6" t="s">
        <v>9</v>
      </c>
      <c r="AD814" s="5">
        <f t="shared" si="67"/>
        <v>812</v>
      </c>
      <c r="AE814" s="97">
        <f t="shared" si="70"/>
        <v>81100</v>
      </c>
      <c r="AF814" s="2"/>
      <c r="AG814" s="2"/>
      <c r="AH814" s="2"/>
      <c r="AI814" s="6"/>
      <c r="AL814" s="5">
        <f t="shared" si="68"/>
        <v>811</v>
      </c>
      <c r="AM814" s="97">
        <f t="shared" si="71"/>
        <v>85900</v>
      </c>
      <c r="AN814" s="2"/>
      <c r="AO814" s="2"/>
    </row>
    <row r="815" spans="1:41" ht="13.5">
      <c r="A815" s="5">
        <f t="shared" si="69"/>
        <v>813</v>
      </c>
      <c r="B815" s="111" t="s">
        <v>901</v>
      </c>
      <c r="C815" s="2" t="s">
        <v>887</v>
      </c>
      <c r="D815" s="2" t="s">
        <v>888</v>
      </c>
      <c r="E815" s="6" t="s">
        <v>9</v>
      </c>
      <c r="AD815" s="5">
        <f t="shared" si="67"/>
        <v>813</v>
      </c>
      <c r="AE815" s="97">
        <f t="shared" si="70"/>
        <v>81200</v>
      </c>
      <c r="AF815" s="2"/>
      <c r="AG815" s="2"/>
      <c r="AH815" s="2"/>
      <c r="AI815" s="6"/>
      <c r="AL815" s="5">
        <f t="shared" si="68"/>
        <v>812</v>
      </c>
      <c r="AM815" s="97">
        <f t="shared" si="71"/>
        <v>86000</v>
      </c>
      <c r="AN815" s="2"/>
      <c r="AO815" s="2"/>
    </row>
    <row r="816" spans="1:41" ht="13.5">
      <c r="A816" s="5">
        <f t="shared" si="69"/>
        <v>814</v>
      </c>
      <c r="B816" s="111" t="s">
        <v>902</v>
      </c>
      <c r="C816" s="2" t="s">
        <v>755</v>
      </c>
      <c r="D816" s="2" t="s">
        <v>756</v>
      </c>
      <c r="E816" s="6" t="s">
        <v>6</v>
      </c>
      <c r="AD816" s="5">
        <f t="shared" si="67"/>
        <v>814</v>
      </c>
      <c r="AE816" s="97">
        <f t="shared" si="70"/>
        <v>81300</v>
      </c>
      <c r="AF816" s="2"/>
      <c r="AG816" s="2"/>
      <c r="AH816" s="2"/>
      <c r="AI816" s="6"/>
      <c r="AL816" s="5">
        <f t="shared" si="68"/>
        <v>813</v>
      </c>
      <c r="AM816" s="97">
        <f t="shared" si="71"/>
        <v>86100</v>
      </c>
      <c r="AN816" s="2"/>
      <c r="AO816" s="2"/>
    </row>
    <row r="817" spans="1:41" ht="13.5">
      <c r="A817" s="5">
        <f t="shared" si="69"/>
        <v>815</v>
      </c>
      <c r="B817" s="111" t="s">
        <v>903</v>
      </c>
      <c r="C817" s="2" t="s">
        <v>904</v>
      </c>
      <c r="D817" s="2" t="s">
        <v>905</v>
      </c>
      <c r="E817" s="6" t="s">
        <v>9</v>
      </c>
      <c r="AD817" s="5">
        <f t="shared" si="67"/>
        <v>815</v>
      </c>
      <c r="AE817" s="97">
        <f t="shared" si="70"/>
        <v>81400</v>
      </c>
      <c r="AF817" s="2"/>
      <c r="AG817" s="2"/>
      <c r="AH817" s="2"/>
      <c r="AI817" s="6"/>
      <c r="AL817" s="5">
        <f t="shared" si="68"/>
        <v>814</v>
      </c>
      <c r="AM817" s="97">
        <f t="shared" si="71"/>
        <v>86200</v>
      </c>
      <c r="AN817" s="2"/>
      <c r="AO817" s="2"/>
    </row>
    <row r="818" spans="1:41" ht="13.5">
      <c r="A818" s="5">
        <f t="shared" si="69"/>
        <v>816</v>
      </c>
      <c r="B818" s="111" t="s">
        <v>906</v>
      </c>
      <c r="C818" s="2" t="s">
        <v>904</v>
      </c>
      <c r="D818" s="2" t="s">
        <v>905</v>
      </c>
      <c r="E818" s="6" t="s">
        <v>9</v>
      </c>
      <c r="AD818" s="5">
        <f t="shared" si="67"/>
        <v>816</v>
      </c>
      <c r="AE818" s="97">
        <f t="shared" si="70"/>
        <v>81500</v>
      </c>
      <c r="AF818" s="2"/>
      <c r="AG818" s="2"/>
      <c r="AH818" s="2"/>
      <c r="AI818" s="6"/>
      <c r="AL818" s="5">
        <f t="shared" si="68"/>
        <v>815</v>
      </c>
      <c r="AM818" s="97">
        <f t="shared" si="71"/>
        <v>86300</v>
      </c>
      <c r="AN818" s="2"/>
      <c r="AO818" s="2"/>
    </row>
    <row r="819" spans="1:41" ht="13.5">
      <c r="A819" s="5">
        <f t="shared" si="69"/>
        <v>817</v>
      </c>
      <c r="B819" s="111" t="s">
        <v>907</v>
      </c>
      <c r="C819" s="2" t="s">
        <v>904</v>
      </c>
      <c r="D819" s="2" t="s">
        <v>905</v>
      </c>
      <c r="E819" s="6" t="s">
        <v>9</v>
      </c>
      <c r="AD819" s="5">
        <f t="shared" si="67"/>
        <v>817</v>
      </c>
      <c r="AE819" s="97">
        <f t="shared" si="70"/>
        <v>81600</v>
      </c>
      <c r="AF819" s="2"/>
      <c r="AG819" s="2"/>
      <c r="AH819" s="2"/>
      <c r="AI819" s="6"/>
      <c r="AL819" s="5">
        <f t="shared" si="68"/>
        <v>816</v>
      </c>
      <c r="AM819" s="97">
        <f t="shared" si="71"/>
        <v>86400</v>
      </c>
      <c r="AN819" s="2"/>
      <c r="AO819" s="2"/>
    </row>
    <row r="820" spans="1:41" ht="13.5">
      <c r="A820" s="5">
        <f t="shared" si="69"/>
        <v>818</v>
      </c>
      <c r="B820" s="111" t="s">
        <v>908</v>
      </c>
      <c r="C820" s="2" t="s">
        <v>904</v>
      </c>
      <c r="D820" s="2" t="s">
        <v>905</v>
      </c>
      <c r="E820" s="6" t="s">
        <v>9</v>
      </c>
      <c r="AD820" s="5">
        <f t="shared" si="67"/>
        <v>818</v>
      </c>
      <c r="AE820" s="97">
        <f t="shared" si="70"/>
        <v>81700</v>
      </c>
      <c r="AF820" s="2"/>
      <c r="AG820" s="2"/>
      <c r="AH820" s="2"/>
      <c r="AI820" s="6"/>
      <c r="AL820" s="5">
        <f t="shared" si="68"/>
        <v>817</v>
      </c>
      <c r="AM820" s="97">
        <f t="shared" si="71"/>
        <v>86500</v>
      </c>
      <c r="AN820" s="2"/>
      <c r="AO820" s="2"/>
    </row>
    <row r="821" spans="1:41" ht="13.5">
      <c r="A821" s="5">
        <f t="shared" si="69"/>
        <v>819</v>
      </c>
      <c r="B821" s="111" t="s">
        <v>909</v>
      </c>
      <c r="C821" s="2" t="s">
        <v>904</v>
      </c>
      <c r="D821" s="2" t="s">
        <v>905</v>
      </c>
      <c r="E821" s="6" t="s">
        <v>9</v>
      </c>
      <c r="AD821" s="5">
        <f t="shared" si="67"/>
        <v>819</v>
      </c>
      <c r="AE821" s="97">
        <f t="shared" si="70"/>
        <v>81800</v>
      </c>
      <c r="AF821" s="2"/>
      <c r="AG821" s="2"/>
      <c r="AH821" s="2"/>
      <c r="AI821" s="6"/>
      <c r="AL821" s="5">
        <f t="shared" si="68"/>
        <v>818</v>
      </c>
      <c r="AM821" s="97">
        <f t="shared" si="71"/>
        <v>86600</v>
      </c>
      <c r="AN821" s="2"/>
      <c r="AO821" s="2"/>
    </row>
    <row r="822" spans="1:41" ht="13.5">
      <c r="A822" s="5">
        <f t="shared" si="69"/>
        <v>820</v>
      </c>
      <c r="B822" s="111" t="s">
        <v>910</v>
      </c>
      <c r="C822" s="2" t="s">
        <v>904</v>
      </c>
      <c r="D822" s="2" t="s">
        <v>905</v>
      </c>
      <c r="E822" s="6" t="s">
        <v>9</v>
      </c>
      <c r="AD822" s="5">
        <f t="shared" si="67"/>
        <v>820</v>
      </c>
      <c r="AE822" s="97">
        <f t="shared" si="70"/>
        <v>81900</v>
      </c>
      <c r="AF822" s="2"/>
      <c r="AG822" s="2"/>
      <c r="AH822" s="2"/>
      <c r="AI822" s="6"/>
      <c r="AL822" s="5">
        <f t="shared" si="68"/>
        <v>819</v>
      </c>
      <c r="AM822" s="97">
        <f t="shared" si="71"/>
        <v>86700</v>
      </c>
      <c r="AN822" s="2"/>
      <c r="AO822" s="2"/>
    </row>
    <row r="823" spans="1:41" ht="13.5">
      <c r="A823" s="5">
        <f t="shared" si="69"/>
        <v>821</v>
      </c>
      <c r="B823" s="111" t="s">
        <v>911</v>
      </c>
      <c r="C823" s="2" t="s">
        <v>904</v>
      </c>
      <c r="D823" s="2" t="s">
        <v>905</v>
      </c>
      <c r="E823" s="6" t="s">
        <v>9</v>
      </c>
      <c r="AD823" s="5">
        <f t="shared" si="67"/>
        <v>821</v>
      </c>
      <c r="AE823" s="97">
        <f t="shared" si="70"/>
        <v>82000</v>
      </c>
      <c r="AF823" s="2"/>
      <c r="AG823" s="2"/>
      <c r="AH823" s="2"/>
      <c r="AI823" s="6"/>
      <c r="AL823" s="5">
        <f t="shared" si="68"/>
        <v>820</v>
      </c>
      <c r="AM823" s="97">
        <f t="shared" si="71"/>
        <v>86800</v>
      </c>
      <c r="AN823" s="2"/>
      <c r="AO823" s="2"/>
    </row>
    <row r="824" spans="1:41" ht="13.5">
      <c r="A824" s="5">
        <f t="shared" si="69"/>
        <v>822</v>
      </c>
      <c r="B824" s="111" t="s">
        <v>912</v>
      </c>
      <c r="C824" s="2" t="s">
        <v>904</v>
      </c>
      <c r="D824" s="2" t="s">
        <v>905</v>
      </c>
      <c r="E824" s="6" t="s">
        <v>9</v>
      </c>
      <c r="AD824" s="5">
        <f t="shared" si="67"/>
        <v>822</v>
      </c>
      <c r="AE824" s="97">
        <f t="shared" si="70"/>
        <v>82100</v>
      </c>
      <c r="AF824" s="2"/>
      <c r="AG824" s="2"/>
      <c r="AH824" s="2"/>
      <c r="AI824" s="6"/>
      <c r="AL824" s="5">
        <f t="shared" si="68"/>
        <v>821</v>
      </c>
      <c r="AM824" s="97">
        <f t="shared" si="71"/>
        <v>86900</v>
      </c>
      <c r="AN824" s="2"/>
      <c r="AO824" s="2"/>
    </row>
    <row r="825" spans="1:41" ht="13.5">
      <c r="A825" s="5">
        <f t="shared" si="69"/>
        <v>823</v>
      </c>
      <c r="B825" s="111" t="s">
        <v>913</v>
      </c>
      <c r="C825" s="2" t="s">
        <v>914</v>
      </c>
      <c r="D825" s="2" t="s">
        <v>915</v>
      </c>
      <c r="E825" s="6" t="s">
        <v>79</v>
      </c>
      <c r="AD825" s="5">
        <f aca="true" t="shared" si="72" ref="AD825:AD888">AD824+1</f>
        <v>823</v>
      </c>
      <c r="AE825" s="97">
        <f t="shared" si="70"/>
        <v>82200</v>
      </c>
      <c r="AF825" s="2"/>
      <c r="AG825" s="2"/>
      <c r="AH825" s="2"/>
      <c r="AI825" s="6"/>
      <c r="AL825" s="5">
        <f t="shared" si="68"/>
        <v>822</v>
      </c>
      <c r="AM825" s="97">
        <f t="shared" si="71"/>
        <v>87000</v>
      </c>
      <c r="AN825" s="2"/>
      <c r="AO825" s="2"/>
    </row>
    <row r="826" spans="1:41" ht="13.5">
      <c r="A826" s="5">
        <f t="shared" si="69"/>
        <v>824</v>
      </c>
      <c r="B826" s="111" t="s">
        <v>916</v>
      </c>
      <c r="C826" s="2" t="s">
        <v>914</v>
      </c>
      <c r="D826" s="2" t="s">
        <v>915</v>
      </c>
      <c r="E826" s="6" t="s">
        <v>79</v>
      </c>
      <c r="AD826" s="5">
        <f t="shared" si="72"/>
        <v>824</v>
      </c>
      <c r="AE826" s="97">
        <f t="shared" si="70"/>
        <v>82300</v>
      </c>
      <c r="AF826" s="2"/>
      <c r="AG826" s="2"/>
      <c r="AH826" s="2"/>
      <c r="AI826" s="6"/>
      <c r="AL826" s="5">
        <f aca="true" t="shared" si="73" ref="AL826:AL889">AL825+1</f>
        <v>823</v>
      </c>
      <c r="AM826" s="97">
        <f t="shared" si="71"/>
        <v>87100</v>
      </c>
      <c r="AN826" s="2"/>
      <c r="AO826" s="2"/>
    </row>
    <row r="827" spans="1:41" ht="13.5">
      <c r="A827" s="5">
        <f t="shared" si="69"/>
        <v>825</v>
      </c>
      <c r="B827" s="111" t="s">
        <v>917</v>
      </c>
      <c r="C827" s="2" t="s">
        <v>914</v>
      </c>
      <c r="D827" s="2" t="s">
        <v>915</v>
      </c>
      <c r="E827" s="6" t="s">
        <v>79</v>
      </c>
      <c r="AD827" s="5">
        <f t="shared" si="72"/>
        <v>825</v>
      </c>
      <c r="AE827" s="97">
        <f t="shared" si="70"/>
        <v>82400</v>
      </c>
      <c r="AF827" s="2"/>
      <c r="AG827" s="2"/>
      <c r="AH827" s="2"/>
      <c r="AI827" s="6"/>
      <c r="AL827" s="5">
        <f t="shared" si="73"/>
        <v>824</v>
      </c>
      <c r="AM827" s="97">
        <f t="shared" si="71"/>
        <v>87200</v>
      </c>
      <c r="AN827" s="2"/>
      <c r="AO827" s="2"/>
    </row>
    <row r="828" spans="1:41" ht="13.5">
      <c r="A828" s="5">
        <f t="shared" si="69"/>
        <v>826</v>
      </c>
      <c r="B828" s="111" t="s">
        <v>918</v>
      </c>
      <c r="C828" s="2" t="s">
        <v>914</v>
      </c>
      <c r="D828" s="2" t="s">
        <v>915</v>
      </c>
      <c r="E828" s="6" t="s">
        <v>79</v>
      </c>
      <c r="AD828" s="5">
        <f t="shared" si="72"/>
        <v>826</v>
      </c>
      <c r="AE828" s="97">
        <f t="shared" si="70"/>
        <v>82500</v>
      </c>
      <c r="AF828" s="2"/>
      <c r="AG828" s="2"/>
      <c r="AH828" s="2"/>
      <c r="AI828" s="6"/>
      <c r="AL828" s="5">
        <f t="shared" si="73"/>
        <v>825</v>
      </c>
      <c r="AM828" s="97">
        <f t="shared" si="71"/>
        <v>87300</v>
      </c>
      <c r="AN828" s="2"/>
      <c r="AO828" s="2"/>
    </row>
    <row r="829" spans="1:41" ht="13.5">
      <c r="A829" s="5">
        <f t="shared" si="69"/>
        <v>827</v>
      </c>
      <c r="B829" s="111" t="s">
        <v>919</v>
      </c>
      <c r="C829" s="2" t="s">
        <v>914</v>
      </c>
      <c r="D829" s="2" t="s">
        <v>915</v>
      </c>
      <c r="E829" s="6" t="s">
        <v>79</v>
      </c>
      <c r="AD829" s="5">
        <f t="shared" si="72"/>
        <v>827</v>
      </c>
      <c r="AE829" s="97">
        <f t="shared" si="70"/>
        <v>82600</v>
      </c>
      <c r="AF829" s="2"/>
      <c r="AG829" s="2"/>
      <c r="AH829" s="2"/>
      <c r="AI829" s="6"/>
      <c r="AL829" s="5">
        <f t="shared" si="73"/>
        <v>826</v>
      </c>
      <c r="AM829" s="97">
        <f t="shared" si="71"/>
        <v>87400</v>
      </c>
      <c r="AN829" s="2"/>
      <c r="AO829" s="2"/>
    </row>
    <row r="830" spans="1:41" ht="13.5">
      <c r="A830" s="5">
        <f t="shared" si="69"/>
        <v>828</v>
      </c>
      <c r="B830" s="111" t="s">
        <v>920</v>
      </c>
      <c r="C830" s="2" t="s">
        <v>914</v>
      </c>
      <c r="D830" s="2" t="s">
        <v>915</v>
      </c>
      <c r="E830" s="6" t="s">
        <v>79</v>
      </c>
      <c r="AD830" s="5">
        <f t="shared" si="72"/>
        <v>828</v>
      </c>
      <c r="AE830" s="97">
        <f t="shared" si="70"/>
        <v>82700</v>
      </c>
      <c r="AF830" s="2"/>
      <c r="AG830" s="2"/>
      <c r="AH830" s="2"/>
      <c r="AI830" s="6"/>
      <c r="AL830" s="5">
        <f t="shared" si="73"/>
        <v>827</v>
      </c>
      <c r="AM830" s="97">
        <f t="shared" si="71"/>
        <v>87500</v>
      </c>
      <c r="AN830" s="2"/>
      <c r="AO830" s="2"/>
    </row>
    <row r="831" spans="1:41" ht="13.5">
      <c r="A831" s="5">
        <f t="shared" si="69"/>
        <v>829</v>
      </c>
      <c r="B831" s="111" t="s">
        <v>921</v>
      </c>
      <c r="C831" s="2" t="s">
        <v>914</v>
      </c>
      <c r="D831" s="2" t="s">
        <v>915</v>
      </c>
      <c r="E831" s="6" t="s">
        <v>79</v>
      </c>
      <c r="AD831" s="5">
        <f t="shared" si="72"/>
        <v>829</v>
      </c>
      <c r="AE831" s="97">
        <f t="shared" si="70"/>
        <v>82800</v>
      </c>
      <c r="AF831" s="2"/>
      <c r="AG831" s="2"/>
      <c r="AH831" s="2"/>
      <c r="AI831" s="6"/>
      <c r="AL831" s="5">
        <f t="shared" si="73"/>
        <v>828</v>
      </c>
      <c r="AM831" s="97">
        <f t="shared" si="71"/>
        <v>87600</v>
      </c>
      <c r="AN831" s="2"/>
      <c r="AO831" s="2"/>
    </row>
    <row r="832" spans="1:41" ht="13.5">
      <c r="A832" s="5">
        <f t="shared" si="69"/>
        <v>830</v>
      </c>
      <c r="B832" s="111" t="s">
        <v>922</v>
      </c>
      <c r="C832" s="2" t="s">
        <v>914</v>
      </c>
      <c r="D832" s="2" t="s">
        <v>915</v>
      </c>
      <c r="E832" s="6" t="s">
        <v>79</v>
      </c>
      <c r="AD832" s="5">
        <f t="shared" si="72"/>
        <v>830</v>
      </c>
      <c r="AE832" s="97">
        <f t="shared" si="70"/>
        <v>82900</v>
      </c>
      <c r="AF832" s="2"/>
      <c r="AG832" s="2"/>
      <c r="AH832" s="2"/>
      <c r="AI832" s="6"/>
      <c r="AL832" s="5">
        <f t="shared" si="73"/>
        <v>829</v>
      </c>
      <c r="AM832" s="97">
        <f t="shared" si="71"/>
        <v>87700</v>
      </c>
      <c r="AN832" s="2"/>
      <c r="AO832" s="2"/>
    </row>
    <row r="833" spans="1:41" ht="13.5">
      <c r="A833" s="5">
        <f t="shared" si="69"/>
        <v>831</v>
      </c>
      <c r="B833" s="111" t="s">
        <v>923</v>
      </c>
      <c r="C833" s="2" t="s">
        <v>914</v>
      </c>
      <c r="D833" s="2" t="s">
        <v>915</v>
      </c>
      <c r="E833" s="6" t="s">
        <v>79</v>
      </c>
      <c r="AD833" s="5">
        <f t="shared" si="72"/>
        <v>831</v>
      </c>
      <c r="AE833" s="97">
        <f t="shared" si="70"/>
        <v>83000</v>
      </c>
      <c r="AF833" s="2"/>
      <c r="AG833" s="2"/>
      <c r="AH833" s="2"/>
      <c r="AI833" s="6"/>
      <c r="AL833" s="5">
        <f t="shared" si="73"/>
        <v>830</v>
      </c>
      <c r="AM833" s="97">
        <f t="shared" si="71"/>
        <v>87800</v>
      </c>
      <c r="AN833" s="2"/>
      <c r="AO833" s="2"/>
    </row>
    <row r="834" spans="1:41" ht="13.5">
      <c r="A834" s="5">
        <f t="shared" si="69"/>
        <v>832</v>
      </c>
      <c r="B834" s="111" t="s">
        <v>924</v>
      </c>
      <c r="C834" s="2" t="s">
        <v>914</v>
      </c>
      <c r="D834" s="2" t="s">
        <v>915</v>
      </c>
      <c r="E834" s="6" t="s">
        <v>6</v>
      </c>
      <c r="AD834" s="5">
        <f t="shared" si="72"/>
        <v>832</v>
      </c>
      <c r="AE834" s="97">
        <f t="shared" si="70"/>
        <v>83100</v>
      </c>
      <c r="AF834" s="2"/>
      <c r="AG834" s="2"/>
      <c r="AH834" s="2"/>
      <c r="AI834" s="6"/>
      <c r="AL834" s="5">
        <f t="shared" si="73"/>
        <v>831</v>
      </c>
      <c r="AM834" s="97">
        <f t="shared" si="71"/>
        <v>87900</v>
      </c>
      <c r="AN834" s="2"/>
      <c r="AO834" s="2"/>
    </row>
    <row r="835" spans="1:41" ht="13.5">
      <c r="A835" s="5">
        <f t="shared" si="69"/>
        <v>833</v>
      </c>
      <c r="B835" s="111" t="s">
        <v>925</v>
      </c>
      <c r="C835" s="2" t="s">
        <v>914</v>
      </c>
      <c r="D835" s="2" t="s">
        <v>915</v>
      </c>
      <c r="E835" s="6" t="s">
        <v>6</v>
      </c>
      <c r="AD835" s="5">
        <f t="shared" si="72"/>
        <v>833</v>
      </c>
      <c r="AE835" s="97">
        <f t="shared" si="70"/>
        <v>83200</v>
      </c>
      <c r="AF835" s="2"/>
      <c r="AG835" s="2"/>
      <c r="AH835" s="2"/>
      <c r="AI835" s="6"/>
      <c r="AL835" s="5">
        <f t="shared" si="73"/>
        <v>832</v>
      </c>
      <c r="AM835" s="97">
        <f t="shared" si="71"/>
        <v>88000</v>
      </c>
      <c r="AN835" s="2"/>
      <c r="AO835" s="2"/>
    </row>
    <row r="836" spans="1:41" ht="13.5">
      <c r="A836" s="5">
        <f t="shared" si="69"/>
        <v>834</v>
      </c>
      <c r="B836" s="111" t="s">
        <v>926</v>
      </c>
      <c r="C836" s="2" t="s">
        <v>914</v>
      </c>
      <c r="D836" s="2" t="s">
        <v>915</v>
      </c>
      <c r="E836" s="6" t="s">
        <v>6</v>
      </c>
      <c r="AD836" s="5">
        <f t="shared" si="72"/>
        <v>834</v>
      </c>
      <c r="AE836" s="97">
        <f t="shared" si="70"/>
        <v>83300</v>
      </c>
      <c r="AF836" s="2"/>
      <c r="AG836" s="2"/>
      <c r="AH836" s="2"/>
      <c r="AI836" s="6"/>
      <c r="AL836" s="5">
        <f t="shared" si="73"/>
        <v>833</v>
      </c>
      <c r="AM836" s="97">
        <f t="shared" si="71"/>
        <v>88100</v>
      </c>
      <c r="AN836" s="2"/>
      <c r="AO836" s="2"/>
    </row>
    <row r="837" spans="1:41" ht="13.5">
      <c r="A837" s="5">
        <f aca="true" t="shared" si="74" ref="A837:A900">A836+1</f>
        <v>835</v>
      </c>
      <c r="B837" s="111" t="s">
        <v>927</v>
      </c>
      <c r="C837" s="2" t="s">
        <v>914</v>
      </c>
      <c r="D837" s="2" t="s">
        <v>915</v>
      </c>
      <c r="E837" s="6" t="s">
        <v>6</v>
      </c>
      <c r="AD837" s="5">
        <f t="shared" si="72"/>
        <v>835</v>
      </c>
      <c r="AE837" s="97">
        <f aca="true" t="shared" si="75" ref="AE837:AE900">AE836+100</f>
        <v>83400</v>
      </c>
      <c r="AF837" s="2"/>
      <c r="AG837" s="2"/>
      <c r="AH837" s="2"/>
      <c r="AI837" s="6"/>
      <c r="AL837" s="5">
        <f t="shared" si="73"/>
        <v>834</v>
      </c>
      <c r="AM837" s="97">
        <f t="shared" si="71"/>
        <v>88200</v>
      </c>
      <c r="AN837" s="2"/>
      <c r="AO837" s="2"/>
    </row>
    <row r="838" spans="1:41" ht="13.5">
      <c r="A838" s="5">
        <f t="shared" si="74"/>
        <v>836</v>
      </c>
      <c r="B838" s="111" t="s">
        <v>928</v>
      </c>
      <c r="C838" s="2" t="s">
        <v>914</v>
      </c>
      <c r="D838" s="2" t="s">
        <v>915</v>
      </c>
      <c r="E838" s="6" t="s">
        <v>6</v>
      </c>
      <c r="AD838" s="5">
        <f t="shared" si="72"/>
        <v>836</v>
      </c>
      <c r="AE838" s="97">
        <f t="shared" si="75"/>
        <v>83500</v>
      </c>
      <c r="AF838" s="2"/>
      <c r="AG838" s="2"/>
      <c r="AH838" s="2"/>
      <c r="AI838" s="6"/>
      <c r="AL838" s="5">
        <f t="shared" si="73"/>
        <v>835</v>
      </c>
      <c r="AM838" s="97">
        <f aca="true" t="shared" si="76" ref="AM838:AM901">IF(AM837="","",IF(99999-$AG$2&lt;AM837,"",AM837+100))</f>
        <v>88300</v>
      </c>
      <c r="AN838" s="2"/>
      <c r="AO838" s="2"/>
    </row>
    <row r="839" spans="1:41" ht="13.5">
      <c r="A839" s="5">
        <f t="shared" si="74"/>
        <v>837</v>
      </c>
      <c r="B839" s="111" t="s">
        <v>929</v>
      </c>
      <c r="C839" s="2" t="s">
        <v>914</v>
      </c>
      <c r="D839" s="2" t="s">
        <v>915</v>
      </c>
      <c r="E839" s="6" t="s">
        <v>6</v>
      </c>
      <c r="AD839" s="5">
        <f t="shared" si="72"/>
        <v>837</v>
      </c>
      <c r="AE839" s="97">
        <f t="shared" si="75"/>
        <v>83600</v>
      </c>
      <c r="AF839" s="2"/>
      <c r="AG839" s="2"/>
      <c r="AH839" s="2"/>
      <c r="AI839" s="6"/>
      <c r="AL839" s="5">
        <f t="shared" si="73"/>
        <v>836</v>
      </c>
      <c r="AM839" s="97">
        <f t="shared" si="76"/>
        <v>88400</v>
      </c>
      <c r="AN839" s="2"/>
      <c r="AO839" s="2"/>
    </row>
    <row r="840" spans="1:41" ht="13.5">
      <c r="A840" s="5">
        <f t="shared" si="74"/>
        <v>838</v>
      </c>
      <c r="B840" s="111" t="s">
        <v>930</v>
      </c>
      <c r="C840" s="2" t="s">
        <v>914</v>
      </c>
      <c r="D840" s="2" t="s">
        <v>915</v>
      </c>
      <c r="E840" s="6" t="s">
        <v>79</v>
      </c>
      <c r="AD840" s="5">
        <f t="shared" si="72"/>
        <v>838</v>
      </c>
      <c r="AE840" s="97">
        <f t="shared" si="75"/>
        <v>83700</v>
      </c>
      <c r="AF840" s="2"/>
      <c r="AG840" s="2"/>
      <c r="AH840" s="2"/>
      <c r="AI840" s="6"/>
      <c r="AL840" s="5">
        <f t="shared" si="73"/>
        <v>837</v>
      </c>
      <c r="AM840" s="97">
        <f t="shared" si="76"/>
        <v>88500</v>
      </c>
      <c r="AN840" s="2"/>
      <c r="AO840" s="2"/>
    </row>
    <row r="841" spans="1:41" ht="13.5">
      <c r="A841" s="5">
        <f t="shared" si="74"/>
        <v>839</v>
      </c>
      <c r="B841" s="111" t="s">
        <v>931</v>
      </c>
      <c r="C841" s="2" t="s">
        <v>914</v>
      </c>
      <c r="D841" s="2" t="s">
        <v>915</v>
      </c>
      <c r="E841" s="6" t="s">
        <v>6</v>
      </c>
      <c r="AD841" s="5">
        <f t="shared" si="72"/>
        <v>839</v>
      </c>
      <c r="AE841" s="97">
        <f t="shared" si="75"/>
        <v>83800</v>
      </c>
      <c r="AF841" s="2"/>
      <c r="AG841" s="2"/>
      <c r="AH841" s="2"/>
      <c r="AI841" s="6"/>
      <c r="AL841" s="5">
        <f t="shared" si="73"/>
        <v>838</v>
      </c>
      <c r="AM841" s="97">
        <f t="shared" si="76"/>
        <v>88600</v>
      </c>
      <c r="AN841" s="2"/>
      <c r="AO841" s="2"/>
    </row>
    <row r="842" spans="1:41" ht="13.5">
      <c r="A842" s="5">
        <f t="shared" si="74"/>
        <v>840</v>
      </c>
      <c r="B842" s="111" t="s">
        <v>932</v>
      </c>
      <c r="C842" s="2" t="s">
        <v>914</v>
      </c>
      <c r="D842" s="2" t="s">
        <v>915</v>
      </c>
      <c r="E842" s="6" t="s">
        <v>6</v>
      </c>
      <c r="AD842" s="5">
        <f t="shared" si="72"/>
        <v>840</v>
      </c>
      <c r="AE842" s="97">
        <f t="shared" si="75"/>
        <v>83900</v>
      </c>
      <c r="AF842" s="2"/>
      <c r="AG842" s="2"/>
      <c r="AH842" s="2"/>
      <c r="AI842" s="6"/>
      <c r="AL842" s="5">
        <f t="shared" si="73"/>
        <v>839</v>
      </c>
      <c r="AM842" s="97">
        <f t="shared" si="76"/>
        <v>88700</v>
      </c>
      <c r="AN842" s="2"/>
      <c r="AO842" s="2"/>
    </row>
    <row r="843" spans="1:41" ht="13.5">
      <c r="A843" s="5">
        <f t="shared" si="74"/>
        <v>841</v>
      </c>
      <c r="B843" s="111" t="s">
        <v>933</v>
      </c>
      <c r="C843" s="2" t="s">
        <v>914</v>
      </c>
      <c r="D843" s="2" t="s">
        <v>915</v>
      </c>
      <c r="E843" s="6" t="s">
        <v>79</v>
      </c>
      <c r="AD843" s="5">
        <f t="shared" si="72"/>
        <v>841</v>
      </c>
      <c r="AE843" s="97">
        <f t="shared" si="75"/>
        <v>84000</v>
      </c>
      <c r="AF843" s="2"/>
      <c r="AG843" s="2"/>
      <c r="AH843" s="2"/>
      <c r="AI843" s="6"/>
      <c r="AL843" s="5">
        <f t="shared" si="73"/>
        <v>840</v>
      </c>
      <c r="AM843" s="97">
        <f t="shared" si="76"/>
        <v>88800</v>
      </c>
      <c r="AN843" s="2"/>
      <c r="AO843" s="2"/>
    </row>
    <row r="844" spans="1:41" ht="13.5">
      <c r="A844" s="5">
        <f t="shared" si="74"/>
        <v>842</v>
      </c>
      <c r="B844" s="111" t="s">
        <v>934</v>
      </c>
      <c r="C844" s="2" t="s">
        <v>914</v>
      </c>
      <c r="D844" s="2" t="s">
        <v>915</v>
      </c>
      <c r="E844" s="6" t="s">
        <v>79</v>
      </c>
      <c r="AD844" s="5">
        <f t="shared" si="72"/>
        <v>842</v>
      </c>
      <c r="AE844" s="97">
        <f t="shared" si="75"/>
        <v>84100</v>
      </c>
      <c r="AF844" s="2"/>
      <c r="AG844" s="2"/>
      <c r="AH844" s="2"/>
      <c r="AI844" s="6"/>
      <c r="AL844" s="5">
        <f t="shared" si="73"/>
        <v>841</v>
      </c>
      <c r="AM844" s="97">
        <f t="shared" si="76"/>
        <v>88900</v>
      </c>
      <c r="AN844" s="2"/>
      <c r="AO844" s="2"/>
    </row>
    <row r="845" spans="1:41" ht="13.5">
      <c r="A845" s="5">
        <f t="shared" si="74"/>
        <v>843</v>
      </c>
      <c r="B845" s="111" t="s">
        <v>935</v>
      </c>
      <c r="C845" s="2" t="s">
        <v>914</v>
      </c>
      <c r="D845" s="2" t="s">
        <v>915</v>
      </c>
      <c r="E845" s="6" t="s">
        <v>79</v>
      </c>
      <c r="AD845" s="5">
        <f t="shared" si="72"/>
        <v>843</v>
      </c>
      <c r="AE845" s="97">
        <f t="shared" si="75"/>
        <v>84200</v>
      </c>
      <c r="AF845" s="2"/>
      <c r="AG845" s="2"/>
      <c r="AH845" s="2"/>
      <c r="AI845" s="6"/>
      <c r="AL845" s="5">
        <f t="shared" si="73"/>
        <v>842</v>
      </c>
      <c r="AM845" s="97">
        <f t="shared" si="76"/>
        <v>89000</v>
      </c>
      <c r="AN845" s="2"/>
      <c r="AO845" s="2"/>
    </row>
    <row r="846" spans="1:41" ht="13.5">
      <c r="A846" s="5">
        <f t="shared" si="74"/>
        <v>844</v>
      </c>
      <c r="B846" s="111" t="s">
        <v>936</v>
      </c>
      <c r="C846" s="2" t="s">
        <v>914</v>
      </c>
      <c r="D846" s="2" t="s">
        <v>915</v>
      </c>
      <c r="E846" s="6" t="s">
        <v>9</v>
      </c>
      <c r="AD846" s="5">
        <f t="shared" si="72"/>
        <v>844</v>
      </c>
      <c r="AE846" s="97">
        <f t="shared" si="75"/>
        <v>84300</v>
      </c>
      <c r="AF846" s="2"/>
      <c r="AG846" s="2"/>
      <c r="AH846" s="2"/>
      <c r="AI846" s="6"/>
      <c r="AL846" s="5">
        <f t="shared" si="73"/>
        <v>843</v>
      </c>
      <c r="AM846" s="97">
        <f t="shared" si="76"/>
        <v>89100</v>
      </c>
      <c r="AN846" s="2"/>
      <c r="AO846" s="2"/>
    </row>
    <row r="847" spans="1:41" ht="13.5">
      <c r="A847" s="5">
        <f t="shared" si="74"/>
        <v>845</v>
      </c>
      <c r="B847" s="111" t="s">
        <v>937</v>
      </c>
      <c r="C847" s="2" t="s">
        <v>914</v>
      </c>
      <c r="D847" s="2" t="s">
        <v>915</v>
      </c>
      <c r="E847" s="6" t="s">
        <v>9</v>
      </c>
      <c r="AD847" s="5">
        <f t="shared" si="72"/>
        <v>845</v>
      </c>
      <c r="AE847" s="97">
        <f t="shared" si="75"/>
        <v>84400</v>
      </c>
      <c r="AF847" s="2"/>
      <c r="AG847" s="2"/>
      <c r="AH847" s="2"/>
      <c r="AI847" s="6"/>
      <c r="AL847" s="5">
        <f t="shared" si="73"/>
        <v>844</v>
      </c>
      <c r="AM847" s="97">
        <f t="shared" si="76"/>
        <v>89200</v>
      </c>
      <c r="AN847" s="2"/>
      <c r="AO847" s="2"/>
    </row>
    <row r="848" spans="1:41" ht="13.5">
      <c r="A848" s="5">
        <f t="shared" si="74"/>
        <v>846</v>
      </c>
      <c r="B848" s="111" t="s">
        <v>938</v>
      </c>
      <c r="C848" s="2" t="s">
        <v>914</v>
      </c>
      <c r="D848" s="2" t="s">
        <v>915</v>
      </c>
      <c r="E848" s="6" t="s">
        <v>6</v>
      </c>
      <c r="AD848" s="5">
        <f t="shared" si="72"/>
        <v>846</v>
      </c>
      <c r="AE848" s="97">
        <f t="shared" si="75"/>
        <v>84500</v>
      </c>
      <c r="AF848" s="2"/>
      <c r="AG848" s="2"/>
      <c r="AH848" s="2"/>
      <c r="AI848" s="6"/>
      <c r="AL848" s="5">
        <f t="shared" si="73"/>
        <v>845</v>
      </c>
      <c r="AM848" s="97">
        <f t="shared" si="76"/>
        <v>89300</v>
      </c>
      <c r="AN848" s="2"/>
      <c r="AO848" s="2"/>
    </row>
    <row r="849" spans="1:41" ht="13.5">
      <c r="A849" s="5">
        <f t="shared" si="74"/>
        <v>847</v>
      </c>
      <c r="B849" s="111" t="s">
        <v>939</v>
      </c>
      <c r="C849" s="2" t="s">
        <v>914</v>
      </c>
      <c r="D849" s="2" t="s">
        <v>915</v>
      </c>
      <c r="E849" s="6" t="s">
        <v>6</v>
      </c>
      <c r="AD849" s="5">
        <f t="shared" si="72"/>
        <v>847</v>
      </c>
      <c r="AE849" s="97">
        <f t="shared" si="75"/>
        <v>84600</v>
      </c>
      <c r="AF849" s="2"/>
      <c r="AG849" s="2"/>
      <c r="AH849" s="2"/>
      <c r="AI849" s="6"/>
      <c r="AL849" s="5">
        <f t="shared" si="73"/>
        <v>846</v>
      </c>
      <c r="AM849" s="97">
        <f t="shared" si="76"/>
        <v>89400</v>
      </c>
      <c r="AN849" s="2"/>
      <c r="AO849" s="2"/>
    </row>
    <row r="850" spans="1:41" ht="13.5">
      <c r="A850" s="5">
        <f t="shared" si="74"/>
        <v>848</v>
      </c>
      <c r="B850" s="111" t="s">
        <v>940</v>
      </c>
      <c r="C850" s="2" t="s">
        <v>914</v>
      </c>
      <c r="D850" s="2" t="s">
        <v>915</v>
      </c>
      <c r="E850" s="6" t="s">
        <v>6</v>
      </c>
      <c r="AD850" s="5">
        <f t="shared" si="72"/>
        <v>848</v>
      </c>
      <c r="AE850" s="97">
        <f t="shared" si="75"/>
        <v>84700</v>
      </c>
      <c r="AF850" s="2"/>
      <c r="AG850" s="2"/>
      <c r="AH850" s="2"/>
      <c r="AI850" s="6"/>
      <c r="AL850" s="5">
        <f t="shared" si="73"/>
        <v>847</v>
      </c>
      <c r="AM850" s="97">
        <f t="shared" si="76"/>
        <v>89500</v>
      </c>
      <c r="AN850" s="2"/>
      <c r="AO850" s="2"/>
    </row>
    <row r="851" spans="1:41" ht="13.5">
      <c r="A851" s="5">
        <f t="shared" si="74"/>
        <v>849</v>
      </c>
      <c r="B851" s="111" t="s">
        <v>941</v>
      </c>
      <c r="C851" s="2" t="s">
        <v>914</v>
      </c>
      <c r="D851" s="2" t="s">
        <v>915</v>
      </c>
      <c r="E851" s="6" t="s">
        <v>6</v>
      </c>
      <c r="AD851" s="5">
        <f t="shared" si="72"/>
        <v>849</v>
      </c>
      <c r="AE851" s="97">
        <f t="shared" si="75"/>
        <v>84800</v>
      </c>
      <c r="AF851" s="2"/>
      <c r="AG851" s="2"/>
      <c r="AH851" s="2"/>
      <c r="AI851" s="6"/>
      <c r="AL851" s="5">
        <f t="shared" si="73"/>
        <v>848</v>
      </c>
      <c r="AM851" s="97">
        <f t="shared" si="76"/>
        <v>89600</v>
      </c>
      <c r="AN851" s="2"/>
      <c r="AO851" s="2"/>
    </row>
    <row r="852" spans="1:41" ht="13.5">
      <c r="A852" s="5">
        <f t="shared" si="74"/>
        <v>850</v>
      </c>
      <c r="B852" s="111" t="s">
        <v>942</v>
      </c>
      <c r="C852" s="2" t="s">
        <v>914</v>
      </c>
      <c r="D852" s="2" t="s">
        <v>915</v>
      </c>
      <c r="E852" s="6" t="s">
        <v>6</v>
      </c>
      <c r="AD852" s="5">
        <f t="shared" si="72"/>
        <v>850</v>
      </c>
      <c r="AE852" s="97">
        <f t="shared" si="75"/>
        <v>84900</v>
      </c>
      <c r="AF852" s="2"/>
      <c r="AG852" s="2"/>
      <c r="AH852" s="2"/>
      <c r="AI852" s="6"/>
      <c r="AL852" s="5">
        <f t="shared" si="73"/>
        <v>849</v>
      </c>
      <c r="AM852" s="97">
        <f t="shared" si="76"/>
        <v>89700</v>
      </c>
      <c r="AN852" s="2"/>
      <c r="AO852" s="2"/>
    </row>
    <row r="853" spans="1:41" ht="13.5">
      <c r="A853" s="5">
        <f t="shared" si="74"/>
        <v>851</v>
      </c>
      <c r="B853" s="111" t="s">
        <v>943</v>
      </c>
      <c r="C853" s="2" t="s">
        <v>914</v>
      </c>
      <c r="D853" s="2" t="s">
        <v>915</v>
      </c>
      <c r="E853" s="6" t="s">
        <v>6</v>
      </c>
      <c r="AD853" s="5">
        <f t="shared" si="72"/>
        <v>851</v>
      </c>
      <c r="AE853" s="97">
        <f t="shared" si="75"/>
        <v>85000</v>
      </c>
      <c r="AF853" s="2"/>
      <c r="AG853" s="2"/>
      <c r="AH853" s="2"/>
      <c r="AI853" s="6"/>
      <c r="AL853" s="5">
        <f t="shared" si="73"/>
        <v>850</v>
      </c>
      <c r="AM853" s="97">
        <f t="shared" si="76"/>
        <v>89800</v>
      </c>
      <c r="AN853" s="2"/>
      <c r="AO853" s="2"/>
    </row>
    <row r="854" spans="1:41" ht="13.5">
      <c r="A854" s="5">
        <f t="shared" si="74"/>
        <v>852</v>
      </c>
      <c r="B854" s="111" t="s">
        <v>944</v>
      </c>
      <c r="C854" s="2" t="s">
        <v>914</v>
      </c>
      <c r="D854" s="2" t="s">
        <v>915</v>
      </c>
      <c r="E854" s="6" t="s">
        <v>6</v>
      </c>
      <c r="AD854" s="5">
        <f t="shared" si="72"/>
        <v>852</v>
      </c>
      <c r="AE854" s="97">
        <f t="shared" si="75"/>
        <v>85100</v>
      </c>
      <c r="AF854" s="2"/>
      <c r="AG854" s="2"/>
      <c r="AH854" s="2"/>
      <c r="AI854" s="6"/>
      <c r="AL854" s="5">
        <f t="shared" si="73"/>
        <v>851</v>
      </c>
      <c r="AM854" s="97">
        <f t="shared" si="76"/>
        <v>89900</v>
      </c>
      <c r="AN854" s="2"/>
      <c r="AO854" s="2"/>
    </row>
    <row r="855" spans="1:41" ht="13.5">
      <c r="A855" s="5">
        <f t="shared" si="74"/>
        <v>853</v>
      </c>
      <c r="B855" s="111" t="s">
        <v>945</v>
      </c>
      <c r="C855" s="2" t="s">
        <v>914</v>
      </c>
      <c r="D855" s="2" t="s">
        <v>915</v>
      </c>
      <c r="E855" s="6" t="s">
        <v>6</v>
      </c>
      <c r="AD855" s="5">
        <f t="shared" si="72"/>
        <v>853</v>
      </c>
      <c r="AE855" s="97">
        <f t="shared" si="75"/>
        <v>85200</v>
      </c>
      <c r="AF855" s="2"/>
      <c r="AG855" s="2"/>
      <c r="AH855" s="2"/>
      <c r="AI855" s="6"/>
      <c r="AL855" s="5">
        <f t="shared" si="73"/>
        <v>852</v>
      </c>
      <c r="AM855" s="97">
        <f t="shared" si="76"/>
        <v>90000</v>
      </c>
      <c r="AN855" s="2"/>
      <c r="AO855" s="2"/>
    </row>
    <row r="856" spans="1:41" ht="13.5">
      <c r="A856" s="5">
        <f t="shared" si="74"/>
        <v>854</v>
      </c>
      <c r="B856" s="111" t="s">
        <v>946</v>
      </c>
      <c r="C856" s="2" t="s">
        <v>914</v>
      </c>
      <c r="D856" s="2" t="s">
        <v>915</v>
      </c>
      <c r="E856" s="6" t="s">
        <v>6</v>
      </c>
      <c r="AD856" s="5">
        <f t="shared" si="72"/>
        <v>854</v>
      </c>
      <c r="AE856" s="97">
        <f t="shared" si="75"/>
        <v>85300</v>
      </c>
      <c r="AF856" s="2"/>
      <c r="AG856" s="2"/>
      <c r="AH856" s="2"/>
      <c r="AI856" s="6"/>
      <c r="AL856" s="5">
        <f t="shared" si="73"/>
        <v>853</v>
      </c>
      <c r="AM856" s="97">
        <f t="shared" si="76"/>
        <v>90100</v>
      </c>
      <c r="AN856" s="2"/>
      <c r="AO856" s="2"/>
    </row>
    <row r="857" spans="1:41" ht="13.5">
      <c r="A857" s="5">
        <f t="shared" si="74"/>
        <v>855</v>
      </c>
      <c r="B857" s="111" t="s">
        <v>947</v>
      </c>
      <c r="C857" s="2" t="s">
        <v>914</v>
      </c>
      <c r="D857" s="2" t="s">
        <v>915</v>
      </c>
      <c r="E857" s="6" t="s">
        <v>9</v>
      </c>
      <c r="AD857" s="5">
        <f t="shared" si="72"/>
        <v>855</v>
      </c>
      <c r="AE857" s="97">
        <f t="shared" si="75"/>
        <v>85400</v>
      </c>
      <c r="AF857" s="2"/>
      <c r="AG857" s="2"/>
      <c r="AH857" s="2"/>
      <c r="AI857" s="6"/>
      <c r="AL857" s="5">
        <f t="shared" si="73"/>
        <v>854</v>
      </c>
      <c r="AM857" s="97">
        <f t="shared" si="76"/>
        <v>90200</v>
      </c>
      <c r="AN857" s="2"/>
      <c r="AO857" s="2"/>
    </row>
    <row r="858" spans="1:41" ht="13.5">
      <c r="A858" s="5">
        <f t="shared" si="74"/>
        <v>856</v>
      </c>
      <c r="B858" s="111" t="s">
        <v>948</v>
      </c>
      <c r="C858" s="2" t="s">
        <v>914</v>
      </c>
      <c r="D858" s="2" t="s">
        <v>915</v>
      </c>
      <c r="E858" s="6" t="s">
        <v>9</v>
      </c>
      <c r="AD858" s="5">
        <f t="shared" si="72"/>
        <v>856</v>
      </c>
      <c r="AE858" s="97">
        <f t="shared" si="75"/>
        <v>85500</v>
      </c>
      <c r="AF858" s="2"/>
      <c r="AG858" s="2"/>
      <c r="AH858" s="2"/>
      <c r="AI858" s="6"/>
      <c r="AL858" s="5">
        <f t="shared" si="73"/>
        <v>855</v>
      </c>
      <c r="AM858" s="97">
        <f t="shared" si="76"/>
        <v>90300</v>
      </c>
      <c r="AN858" s="2"/>
      <c r="AO858" s="2"/>
    </row>
    <row r="859" spans="1:41" ht="13.5">
      <c r="A859" s="5">
        <f t="shared" si="74"/>
        <v>857</v>
      </c>
      <c r="B859" s="111" t="s">
        <v>949</v>
      </c>
      <c r="C859" s="2" t="s">
        <v>914</v>
      </c>
      <c r="D859" s="2" t="s">
        <v>915</v>
      </c>
      <c r="E859" s="6" t="s">
        <v>9</v>
      </c>
      <c r="AD859" s="5">
        <f t="shared" si="72"/>
        <v>857</v>
      </c>
      <c r="AE859" s="97">
        <f t="shared" si="75"/>
        <v>85600</v>
      </c>
      <c r="AF859" s="2"/>
      <c r="AG859" s="2"/>
      <c r="AH859" s="2"/>
      <c r="AI859" s="6"/>
      <c r="AL859" s="5">
        <f t="shared" si="73"/>
        <v>856</v>
      </c>
      <c r="AM859" s="97">
        <f t="shared" si="76"/>
        <v>90400</v>
      </c>
      <c r="AN859" s="2"/>
      <c r="AO859" s="2"/>
    </row>
    <row r="860" spans="1:41" ht="13.5">
      <c r="A860" s="5">
        <f t="shared" si="74"/>
        <v>858</v>
      </c>
      <c r="B860" s="111" t="s">
        <v>950</v>
      </c>
      <c r="C860" s="2" t="s">
        <v>914</v>
      </c>
      <c r="D860" s="2" t="s">
        <v>915</v>
      </c>
      <c r="E860" s="6" t="s">
        <v>6</v>
      </c>
      <c r="AD860" s="5">
        <f t="shared" si="72"/>
        <v>858</v>
      </c>
      <c r="AE860" s="97">
        <f t="shared" si="75"/>
        <v>85700</v>
      </c>
      <c r="AF860" s="2"/>
      <c r="AG860" s="2"/>
      <c r="AH860" s="2"/>
      <c r="AI860" s="6"/>
      <c r="AL860" s="5">
        <f t="shared" si="73"/>
        <v>857</v>
      </c>
      <c r="AM860" s="97">
        <f t="shared" si="76"/>
        <v>90500</v>
      </c>
      <c r="AN860" s="2"/>
      <c r="AO860" s="2"/>
    </row>
    <row r="861" spans="1:41" ht="13.5">
      <c r="A861" s="5">
        <f t="shared" si="74"/>
        <v>859</v>
      </c>
      <c r="B861" s="111" t="s">
        <v>951</v>
      </c>
      <c r="C861" s="2" t="s">
        <v>914</v>
      </c>
      <c r="D861" s="2" t="s">
        <v>915</v>
      </c>
      <c r="E861" s="6" t="s">
        <v>6</v>
      </c>
      <c r="AD861" s="5">
        <f t="shared" si="72"/>
        <v>859</v>
      </c>
      <c r="AE861" s="97">
        <f t="shared" si="75"/>
        <v>85800</v>
      </c>
      <c r="AF861" s="2"/>
      <c r="AG861" s="2"/>
      <c r="AH861" s="2"/>
      <c r="AI861" s="6"/>
      <c r="AL861" s="5">
        <f t="shared" si="73"/>
        <v>858</v>
      </c>
      <c r="AM861" s="97">
        <f t="shared" si="76"/>
        <v>90600</v>
      </c>
      <c r="AN861" s="2"/>
      <c r="AO861" s="2"/>
    </row>
    <row r="862" spans="1:41" ht="13.5">
      <c r="A862" s="5">
        <f t="shared" si="74"/>
        <v>860</v>
      </c>
      <c r="B862" s="111" t="s">
        <v>952</v>
      </c>
      <c r="C862" s="2" t="s">
        <v>914</v>
      </c>
      <c r="D862" s="2" t="s">
        <v>915</v>
      </c>
      <c r="E862" s="6" t="s">
        <v>6</v>
      </c>
      <c r="AD862" s="5">
        <f t="shared" si="72"/>
        <v>860</v>
      </c>
      <c r="AE862" s="97">
        <f t="shared" si="75"/>
        <v>85900</v>
      </c>
      <c r="AF862" s="2"/>
      <c r="AG862" s="2"/>
      <c r="AH862" s="2"/>
      <c r="AI862" s="6"/>
      <c r="AL862" s="5">
        <f t="shared" si="73"/>
        <v>859</v>
      </c>
      <c r="AM862" s="97">
        <f t="shared" si="76"/>
        <v>90700</v>
      </c>
      <c r="AN862" s="2"/>
      <c r="AO862" s="2"/>
    </row>
    <row r="863" spans="1:41" ht="13.5">
      <c r="A863" s="5">
        <f t="shared" si="74"/>
        <v>861</v>
      </c>
      <c r="B863" s="111" t="s">
        <v>953</v>
      </c>
      <c r="C863" s="2" t="s">
        <v>914</v>
      </c>
      <c r="D863" s="2" t="s">
        <v>915</v>
      </c>
      <c r="E863" s="6" t="s">
        <v>79</v>
      </c>
      <c r="AD863" s="5">
        <f t="shared" si="72"/>
        <v>861</v>
      </c>
      <c r="AE863" s="97">
        <f t="shared" si="75"/>
        <v>86000</v>
      </c>
      <c r="AF863" s="2"/>
      <c r="AG863" s="2"/>
      <c r="AH863" s="2"/>
      <c r="AI863" s="6"/>
      <c r="AL863" s="5">
        <f t="shared" si="73"/>
        <v>860</v>
      </c>
      <c r="AM863" s="97">
        <f t="shared" si="76"/>
        <v>90800</v>
      </c>
      <c r="AN863" s="2"/>
      <c r="AO863" s="2"/>
    </row>
    <row r="864" spans="1:41" ht="13.5">
      <c r="A864" s="5">
        <f t="shared" si="74"/>
        <v>862</v>
      </c>
      <c r="B864" s="111" t="s">
        <v>954</v>
      </c>
      <c r="C864" s="2" t="s">
        <v>914</v>
      </c>
      <c r="D864" s="2" t="s">
        <v>915</v>
      </c>
      <c r="E864" s="6" t="s">
        <v>79</v>
      </c>
      <c r="AD864" s="5">
        <f t="shared" si="72"/>
        <v>862</v>
      </c>
      <c r="AE864" s="97">
        <f t="shared" si="75"/>
        <v>86100</v>
      </c>
      <c r="AF864" s="2"/>
      <c r="AG864" s="2"/>
      <c r="AH864" s="2"/>
      <c r="AI864" s="6"/>
      <c r="AL864" s="5">
        <f t="shared" si="73"/>
        <v>861</v>
      </c>
      <c r="AM864" s="97">
        <f t="shared" si="76"/>
        <v>90900</v>
      </c>
      <c r="AN864" s="2"/>
      <c r="AO864" s="2"/>
    </row>
    <row r="865" spans="1:41" ht="13.5">
      <c r="A865" s="5">
        <f t="shared" si="74"/>
        <v>863</v>
      </c>
      <c r="B865" s="111" t="s">
        <v>955</v>
      </c>
      <c r="C865" s="2" t="s">
        <v>914</v>
      </c>
      <c r="D865" s="2" t="s">
        <v>915</v>
      </c>
      <c r="E865" s="6" t="s">
        <v>6</v>
      </c>
      <c r="AD865" s="5">
        <f t="shared" si="72"/>
        <v>863</v>
      </c>
      <c r="AE865" s="97">
        <f t="shared" si="75"/>
        <v>86200</v>
      </c>
      <c r="AF865" s="2"/>
      <c r="AG865" s="2"/>
      <c r="AH865" s="2"/>
      <c r="AI865" s="6"/>
      <c r="AL865" s="5">
        <f t="shared" si="73"/>
        <v>862</v>
      </c>
      <c r="AM865" s="97">
        <f t="shared" si="76"/>
        <v>91000</v>
      </c>
      <c r="AN865" s="2"/>
      <c r="AO865" s="2"/>
    </row>
    <row r="866" spans="1:41" ht="13.5">
      <c r="A866" s="5">
        <f t="shared" si="74"/>
        <v>864</v>
      </c>
      <c r="B866" s="111" t="s">
        <v>956</v>
      </c>
      <c r="C866" s="2" t="s">
        <v>914</v>
      </c>
      <c r="D866" s="2" t="s">
        <v>915</v>
      </c>
      <c r="E866" s="6" t="s">
        <v>79</v>
      </c>
      <c r="AD866" s="5">
        <f t="shared" si="72"/>
        <v>864</v>
      </c>
      <c r="AE866" s="97">
        <f t="shared" si="75"/>
        <v>86300</v>
      </c>
      <c r="AF866" s="2"/>
      <c r="AG866" s="2"/>
      <c r="AH866" s="2"/>
      <c r="AI866" s="6"/>
      <c r="AL866" s="5">
        <f t="shared" si="73"/>
        <v>863</v>
      </c>
      <c r="AM866" s="97">
        <f t="shared" si="76"/>
        <v>91100</v>
      </c>
      <c r="AN866" s="2"/>
      <c r="AO866" s="2"/>
    </row>
    <row r="867" spans="1:41" ht="13.5">
      <c r="A867" s="5">
        <f t="shared" si="74"/>
        <v>865</v>
      </c>
      <c r="B867" s="111" t="s">
        <v>957</v>
      </c>
      <c r="C867" s="2" t="s">
        <v>914</v>
      </c>
      <c r="D867" s="2" t="s">
        <v>915</v>
      </c>
      <c r="E867" s="6" t="s">
        <v>79</v>
      </c>
      <c r="AD867" s="5">
        <f t="shared" si="72"/>
        <v>865</v>
      </c>
      <c r="AE867" s="97">
        <f t="shared" si="75"/>
        <v>86400</v>
      </c>
      <c r="AF867" s="2"/>
      <c r="AG867" s="2"/>
      <c r="AH867" s="2"/>
      <c r="AI867" s="6"/>
      <c r="AL867" s="5">
        <f t="shared" si="73"/>
        <v>864</v>
      </c>
      <c r="AM867" s="97">
        <f t="shared" si="76"/>
        <v>91200</v>
      </c>
      <c r="AN867" s="2"/>
      <c r="AO867" s="2"/>
    </row>
    <row r="868" spans="1:41" ht="13.5">
      <c r="A868" s="5">
        <f t="shared" si="74"/>
        <v>866</v>
      </c>
      <c r="B868" s="111" t="s">
        <v>958</v>
      </c>
      <c r="C868" s="2" t="s">
        <v>914</v>
      </c>
      <c r="D868" s="2" t="s">
        <v>915</v>
      </c>
      <c r="E868" s="6" t="s">
        <v>79</v>
      </c>
      <c r="AD868" s="5">
        <f t="shared" si="72"/>
        <v>866</v>
      </c>
      <c r="AE868" s="97">
        <f t="shared" si="75"/>
        <v>86500</v>
      </c>
      <c r="AF868" s="2"/>
      <c r="AG868" s="2"/>
      <c r="AH868" s="2"/>
      <c r="AI868" s="6"/>
      <c r="AL868" s="5">
        <f t="shared" si="73"/>
        <v>865</v>
      </c>
      <c r="AM868" s="97">
        <f t="shared" si="76"/>
        <v>91300</v>
      </c>
      <c r="AN868" s="2"/>
      <c r="AO868" s="2"/>
    </row>
    <row r="869" spans="1:41" ht="13.5">
      <c r="A869" s="5">
        <f t="shared" si="74"/>
        <v>867</v>
      </c>
      <c r="B869" s="111" t="s">
        <v>959</v>
      </c>
      <c r="C869" s="2" t="s">
        <v>914</v>
      </c>
      <c r="D869" s="2" t="s">
        <v>915</v>
      </c>
      <c r="E869" s="6" t="s">
        <v>79</v>
      </c>
      <c r="AD869" s="5">
        <f t="shared" si="72"/>
        <v>867</v>
      </c>
      <c r="AE869" s="97">
        <f t="shared" si="75"/>
        <v>86600</v>
      </c>
      <c r="AF869" s="2"/>
      <c r="AG869" s="2"/>
      <c r="AH869" s="2"/>
      <c r="AI869" s="6"/>
      <c r="AL869" s="5">
        <f t="shared" si="73"/>
        <v>866</v>
      </c>
      <c r="AM869" s="97">
        <f t="shared" si="76"/>
        <v>91400</v>
      </c>
      <c r="AN869" s="2"/>
      <c r="AO869" s="2"/>
    </row>
    <row r="870" spans="1:41" ht="13.5">
      <c r="A870" s="5">
        <f t="shared" si="74"/>
        <v>868</v>
      </c>
      <c r="B870" s="111" t="s">
        <v>960</v>
      </c>
      <c r="C870" s="2" t="s">
        <v>914</v>
      </c>
      <c r="D870" s="2" t="s">
        <v>915</v>
      </c>
      <c r="E870" s="6" t="s">
        <v>79</v>
      </c>
      <c r="AD870" s="5">
        <f t="shared" si="72"/>
        <v>868</v>
      </c>
      <c r="AE870" s="97">
        <f t="shared" si="75"/>
        <v>86700</v>
      </c>
      <c r="AF870" s="2"/>
      <c r="AG870" s="2"/>
      <c r="AH870" s="2"/>
      <c r="AI870" s="6"/>
      <c r="AL870" s="5">
        <f t="shared" si="73"/>
        <v>867</v>
      </c>
      <c r="AM870" s="97">
        <f t="shared" si="76"/>
        <v>91500</v>
      </c>
      <c r="AN870" s="2"/>
      <c r="AO870" s="2"/>
    </row>
    <row r="871" spans="1:41" ht="13.5">
      <c r="A871" s="5">
        <f t="shared" si="74"/>
        <v>869</v>
      </c>
      <c r="B871" s="111" t="s">
        <v>961</v>
      </c>
      <c r="C871" s="2" t="s">
        <v>914</v>
      </c>
      <c r="D871" s="2" t="s">
        <v>915</v>
      </c>
      <c r="E871" s="6" t="s">
        <v>79</v>
      </c>
      <c r="AD871" s="5">
        <f t="shared" si="72"/>
        <v>869</v>
      </c>
      <c r="AE871" s="97">
        <f t="shared" si="75"/>
        <v>86800</v>
      </c>
      <c r="AF871" s="2"/>
      <c r="AG871" s="2"/>
      <c r="AH871" s="2"/>
      <c r="AI871" s="6"/>
      <c r="AL871" s="5">
        <f t="shared" si="73"/>
        <v>868</v>
      </c>
      <c r="AM871" s="97">
        <f t="shared" si="76"/>
        <v>91600</v>
      </c>
      <c r="AN871" s="2"/>
      <c r="AO871" s="2"/>
    </row>
    <row r="872" spans="1:41" ht="13.5">
      <c r="A872" s="5">
        <f t="shared" si="74"/>
        <v>870</v>
      </c>
      <c r="B872" s="111" t="s">
        <v>962</v>
      </c>
      <c r="C872" s="2" t="s">
        <v>914</v>
      </c>
      <c r="D872" s="2" t="s">
        <v>915</v>
      </c>
      <c r="E872" s="6" t="s">
        <v>9</v>
      </c>
      <c r="AD872" s="5">
        <f t="shared" si="72"/>
        <v>870</v>
      </c>
      <c r="AE872" s="97">
        <f t="shared" si="75"/>
        <v>86900</v>
      </c>
      <c r="AF872" s="2"/>
      <c r="AG872" s="2"/>
      <c r="AH872" s="2"/>
      <c r="AI872" s="6"/>
      <c r="AL872" s="5">
        <f t="shared" si="73"/>
        <v>869</v>
      </c>
      <c r="AM872" s="97">
        <f t="shared" si="76"/>
        <v>91700</v>
      </c>
      <c r="AN872" s="2"/>
      <c r="AO872" s="2"/>
    </row>
    <row r="873" spans="1:41" ht="13.5">
      <c r="A873" s="5">
        <f t="shared" si="74"/>
        <v>871</v>
      </c>
      <c r="B873" s="111" t="s">
        <v>963</v>
      </c>
      <c r="C873" s="2" t="s">
        <v>914</v>
      </c>
      <c r="D873" s="2" t="s">
        <v>915</v>
      </c>
      <c r="E873" s="6" t="s">
        <v>79</v>
      </c>
      <c r="AD873" s="5">
        <f t="shared" si="72"/>
        <v>871</v>
      </c>
      <c r="AE873" s="97">
        <f t="shared" si="75"/>
        <v>87000</v>
      </c>
      <c r="AF873" s="2"/>
      <c r="AG873" s="2"/>
      <c r="AH873" s="2"/>
      <c r="AI873" s="6"/>
      <c r="AL873" s="5">
        <f t="shared" si="73"/>
        <v>870</v>
      </c>
      <c r="AM873" s="97">
        <f t="shared" si="76"/>
        <v>91800</v>
      </c>
      <c r="AN873" s="2"/>
      <c r="AO873" s="2"/>
    </row>
    <row r="874" spans="1:41" ht="13.5">
      <c r="A874" s="5">
        <f t="shared" si="74"/>
        <v>872</v>
      </c>
      <c r="B874" s="111" t="s">
        <v>964</v>
      </c>
      <c r="C874" s="2" t="s">
        <v>914</v>
      </c>
      <c r="D874" s="2" t="s">
        <v>915</v>
      </c>
      <c r="E874" s="6" t="s">
        <v>79</v>
      </c>
      <c r="AD874" s="5">
        <f t="shared" si="72"/>
        <v>872</v>
      </c>
      <c r="AE874" s="97">
        <f t="shared" si="75"/>
        <v>87100</v>
      </c>
      <c r="AF874" s="2"/>
      <c r="AG874" s="2"/>
      <c r="AH874" s="2"/>
      <c r="AI874" s="6"/>
      <c r="AL874" s="5">
        <f t="shared" si="73"/>
        <v>871</v>
      </c>
      <c r="AM874" s="97">
        <f t="shared" si="76"/>
        <v>91900</v>
      </c>
      <c r="AN874" s="2"/>
      <c r="AO874" s="2"/>
    </row>
    <row r="875" spans="1:41" ht="13.5">
      <c r="A875" s="5">
        <f t="shared" si="74"/>
        <v>873</v>
      </c>
      <c r="B875" s="111" t="s">
        <v>965</v>
      </c>
      <c r="C875" s="2" t="s">
        <v>914</v>
      </c>
      <c r="D875" s="2" t="s">
        <v>915</v>
      </c>
      <c r="E875" s="6" t="s">
        <v>6</v>
      </c>
      <c r="AD875" s="5">
        <f t="shared" si="72"/>
        <v>873</v>
      </c>
      <c r="AE875" s="97">
        <f t="shared" si="75"/>
        <v>87200</v>
      </c>
      <c r="AF875" s="2"/>
      <c r="AG875" s="2"/>
      <c r="AH875" s="2"/>
      <c r="AI875" s="6"/>
      <c r="AL875" s="5">
        <f t="shared" si="73"/>
        <v>872</v>
      </c>
      <c r="AM875" s="97">
        <f t="shared" si="76"/>
        <v>92000</v>
      </c>
      <c r="AN875" s="2"/>
      <c r="AO875" s="2"/>
    </row>
    <row r="876" spans="1:41" ht="13.5">
      <c r="A876" s="5">
        <f t="shared" si="74"/>
        <v>874</v>
      </c>
      <c r="B876" s="111" t="s">
        <v>966</v>
      </c>
      <c r="C876" s="2" t="s">
        <v>914</v>
      </c>
      <c r="D876" s="2" t="s">
        <v>915</v>
      </c>
      <c r="E876" s="6" t="s">
        <v>6</v>
      </c>
      <c r="AD876" s="5">
        <f t="shared" si="72"/>
        <v>874</v>
      </c>
      <c r="AE876" s="97">
        <f t="shared" si="75"/>
        <v>87300</v>
      </c>
      <c r="AF876" s="2"/>
      <c r="AG876" s="2"/>
      <c r="AH876" s="2"/>
      <c r="AI876" s="6"/>
      <c r="AL876" s="5">
        <f t="shared" si="73"/>
        <v>873</v>
      </c>
      <c r="AM876" s="97">
        <f t="shared" si="76"/>
        <v>92100</v>
      </c>
      <c r="AN876" s="2"/>
      <c r="AO876" s="2"/>
    </row>
    <row r="877" spans="1:41" ht="13.5">
      <c r="A877" s="5">
        <f t="shared" si="74"/>
        <v>875</v>
      </c>
      <c r="B877" s="111" t="s">
        <v>967</v>
      </c>
      <c r="C877" s="2" t="s">
        <v>914</v>
      </c>
      <c r="D877" s="2" t="s">
        <v>915</v>
      </c>
      <c r="E877" s="6" t="s">
        <v>6</v>
      </c>
      <c r="AD877" s="5">
        <f t="shared" si="72"/>
        <v>875</v>
      </c>
      <c r="AE877" s="97">
        <f t="shared" si="75"/>
        <v>87400</v>
      </c>
      <c r="AF877" s="2"/>
      <c r="AG877" s="2"/>
      <c r="AH877" s="2"/>
      <c r="AI877" s="6"/>
      <c r="AL877" s="5">
        <f t="shared" si="73"/>
        <v>874</v>
      </c>
      <c r="AM877" s="97">
        <f t="shared" si="76"/>
        <v>92200</v>
      </c>
      <c r="AN877" s="2"/>
      <c r="AO877" s="2"/>
    </row>
    <row r="878" spans="1:41" ht="13.5">
      <c r="A878" s="5">
        <f t="shared" si="74"/>
        <v>876</v>
      </c>
      <c r="B878" s="111" t="s">
        <v>968</v>
      </c>
      <c r="C878" s="2" t="s">
        <v>914</v>
      </c>
      <c r="D878" s="2" t="s">
        <v>915</v>
      </c>
      <c r="E878" s="6" t="s">
        <v>9</v>
      </c>
      <c r="AD878" s="5">
        <f t="shared" si="72"/>
        <v>876</v>
      </c>
      <c r="AE878" s="97">
        <f t="shared" si="75"/>
        <v>87500</v>
      </c>
      <c r="AF878" s="2"/>
      <c r="AG878" s="2"/>
      <c r="AH878" s="2"/>
      <c r="AI878" s="6"/>
      <c r="AL878" s="5">
        <f t="shared" si="73"/>
        <v>875</v>
      </c>
      <c r="AM878" s="97">
        <f t="shared" si="76"/>
        <v>92300</v>
      </c>
      <c r="AN878" s="2"/>
      <c r="AO878" s="2"/>
    </row>
    <row r="879" spans="1:41" ht="13.5">
      <c r="A879" s="5">
        <f t="shared" si="74"/>
        <v>877</v>
      </c>
      <c r="B879" s="111" t="s">
        <v>969</v>
      </c>
      <c r="C879" s="2" t="s">
        <v>914</v>
      </c>
      <c r="D879" s="2" t="s">
        <v>915</v>
      </c>
      <c r="E879" s="6" t="s">
        <v>9</v>
      </c>
      <c r="AD879" s="5">
        <f t="shared" si="72"/>
        <v>877</v>
      </c>
      <c r="AE879" s="97">
        <f t="shared" si="75"/>
        <v>87600</v>
      </c>
      <c r="AF879" s="2"/>
      <c r="AG879" s="2"/>
      <c r="AH879" s="2"/>
      <c r="AI879" s="6"/>
      <c r="AL879" s="5">
        <f t="shared" si="73"/>
        <v>876</v>
      </c>
      <c r="AM879" s="97">
        <f t="shared" si="76"/>
        <v>92400</v>
      </c>
      <c r="AN879" s="2"/>
      <c r="AO879" s="2"/>
    </row>
    <row r="880" spans="1:41" ht="13.5">
      <c r="A880" s="5">
        <f t="shared" si="74"/>
        <v>878</v>
      </c>
      <c r="B880" s="111" t="s">
        <v>970</v>
      </c>
      <c r="C880" s="2" t="s">
        <v>914</v>
      </c>
      <c r="D880" s="2" t="s">
        <v>915</v>
      </c>
      <c r="E880" s="6" t="s">
        <v>9</v>
      </c>
      <c r="AD880" s="5">
        <f t="shared" si="72"/>
        <v>878</v>
      </c>
      <c r="AE880" s="97">
        <f t="shared" si="75"/>
        <v>87700</v>
      </c>
      <c r="AF880" s="2"/>
      <c r="AG880" s="2"/>
      <c r="AH880" s="2"/>
      <c r="AI880" s="6"/>
      <c r="AL880" s="5">
        <f t="shared" si="73"/>
        <v>877</v>
      </c>
      <c r="AM880" s="97">
        <f t="shared" si="76"/>
        <v>92500</v>
      </c>
      <c r="AN880" s="2"/>
      <c r="AO880" s="2"/>
    </row>
    <row r="881" spans="1:41" ht="13.5">
      <c r="A881" s="5">
        <f t="shared" si="74"/>
        <v>879</v>
      </c>
      <c r="B881" s="111" t="s">
        <v>971</v>
      </c>
      <c r="C881" s="2" t="s">
        <v>914</v>
      </c>
      <c r="D881" s="2" t="s">
        <v>915</v>
      </c>
      <c r="E881" s="6" t="s">
        <v>6</v>
      </c>
      <c r="AD881" s="5">
        <f t="shared" si="72"/>
        <v>879</v>
      </c>
      <c r="AE881" s="97">
        <f t="shared" si="75"/>
        <v>87800</v>
      </c>
      <c r="AF881" s="2"/>
      <c r="AG881" s="2"/>
      <c r="AH881" s="2"/>
      <c r="AI881" s="6"/>
      <c r="AL881" s="5">
        <f t="shared" si="73"/>
        <v>878</v>
      </c>
      <c r="AM881" s="97">
        <f t="shared" si="76"/>
        <v>92600</v>
      </c>
      <c r="AN881" s="2"/>
      <c r="AO881" s="2"/>
    </row>
    <row r="882" spans="1:41" ht="13.5">
      <c r="A882" s="5">
        <f t="shared" si="74"/>
        <v>880</v>
      </c>
      <c r="B882" s="111" t="s">
        <v>972</v>
      </c>
      <c r="C882" s="2" t="s">
        <v>914</v>
      </c>
      <c r="D882" s="2" t="s">
        <v>915</v>
      </c>
      <c r="E882" s="6" t="s">
        <v>9</v>
      </c>
      <c r="AD882" s="5">
        <f t="shared" si="72"/>
        <v>880</v>
      </c>
      <c r="AE882" s="97">
        <f t="shared" si="75"/>
        <v>87900</v>
      </c>
      <c r="AF882" s="2"/>
      <c r="AG882" s="2"/>
      <c r="AH882" s="2"/>
      <c r="AI882" s="6"/>
      <c r="AL882" s="5">
        <f t="shared" si="73"/>
        <v>879</v>
      </c>
      <c r="AM882" s="97">
        <f t="shared" si="76"/>
        <v>92700</v>
      </c>
      <c r="AN882" s="2"/>
      <c r="AO882" s="2"/>
    </row>
    <row r="883" spans="1:41" ht="13.5">
      <c r="A883" s="5">
        <f t="shared" si="74"/>
        <v>881</v>
      </c>
      <c r="B883" s="111" t="s">
        <v>973</v>
      </c>
      <c r="C883" s="2" t="s">
        <v>914</v>
      </c>
      <c r="D883" s="2" t="s">
        <v>915</v>
      </c>
      <c r="E883" s="6" t="s">
        <v>9</v>
      </c>
      <c r="AD883" s="5">
        <f t="shared" si="72"/>
        <v>881</v>
      </c>
      <c r="AE883" s="97">
        <f t="shared" si="75"/>
        <v>88000</v>
      </c>
      <c r="AF883" s="2"/>
      <c r="AG883" s="2"/>
      <c r="AH883" s="2"/>
      <c r="AI883" s="6"/>
      <c r="AL883" s="5">
        <f t="shared" si="73"/>
        <v>880</v>
      </c>
      <c r="AM883" s="97">
        <f t="shared" si="76"/>
        <v>92800</v>
      </c>
      <c r="AN883" s="2"/>
      <c r="AO883" s="2"/>
    </row>
    <row r="884" spans="1:41" ht="13.5">
      <c r="A884" s="5">
        <f t="shared" si="74"/>
        <v>882</v>
      </c>
      <c r="B884" s="111" t="s">
        <v>974</v>
      </c>
      <c r="C884" s="2" t="s">
        <v>914</v>
      </c>
      <c r="D884" s="2" t="s">
        <v>915</v>
      </c>
      <c r="E884" s="6">
        <v>3</v>
      </c>
      <c r="AD884" s="5">
        <f t="shared" si="72"/>
        <v>882</v>
      </c>
      <c r="AE884" s="97">
        <f t="shared" si="75"/>
        <v>88100</v>
      </c>
      <c r="AF884" s="2"/>
      <c r="AG884" s="2"/>
      <c r="AH884" s="2"/>
      <c r="AI884" s="6"/>
      <c r="AL884" s="5">
        <f t="shared" si="73"/>
        <v>881</v>
      </c>
      <c r="AM884" s="97">
        <f t="shared" si="76"/>
        <v>92900</v>
      </c>
      <c r="AN884" s="2"/>
      <c r="AO884" s="2"/>
    </row>
    <row r="885" spans="1:41" ht="13.5">
      <c r="A885" s="5">
        <f t="shared" si="74"/>
        <v>883</v>
      </c>
      <c r="B885" s="111" t="s">
        <v>975</v>
      </c>
      <c r="C885" s="2" t="s">
        <v>976</v>
      </c>
      <c r="D885" s="2" t="s">
        <v>977</v>
      </c>
      <c r="E885" s="6" t="s">
        <v>9</v>
      </c>
      <c r="AD885" s="5">
        <f t="shared" si="72"/>
        <v>883</v>
      </c>
      <c r="AE885" s="97">
        <f t="shared" si="75"/>
        <v>88200</v>
      </c>
      <c r="AF885" s="2"/>
      <c r="AG885" s="2"/>
      <c r="AH885" s="2"/>
      <c r="AI885" s="6"/>
      <c r="AL885" s="5">
        <f t="shared" si="73"/>
        <v>882</v>
      </c>
      <c r="AM885" s="97">
        <f t="shared" si="76"/>
        <v>93000</v>
      </c>
      <c r="AN885" s="2"/>
      <c r="AO885" s="2"/>
    </row>
    <row r="886" spans="1:41" ht="13.5">
      <c r="A886" s="5">
        <f t="shared" si="74"/>
        <v>884</v>
      </c>
      <c r="B886" s="111" t="s">
        <v>978</v>
      </c>
      <c r="C886" s="2" t="s">
        <v>976</v>
      </c>
      <c r="D886" s="2" t="s">
        <v>977</v>
      </c>
      <c r="E886" s="6" t="s">
        <v>9</v>
      </c>
      <c r="AD886" s="5">
        <f t="shared" si="72"/>
        <v>884</v>
      </c>
      <c r="AE886" s="97">
        <f t="shared" si="75"/>
        <v>88300</v>
      </c>
      <c r="AF886" s="2"/>
      <c r="AG886" s="2"/>
      <c r="AH886" s="2"/>
      <c r="AI886" s="6"/>
      <c r="AL886" s="5">
        <f t="shared" si="73"/>
        <v>883</v>
      </c>
      <c r="AM886" s="97">
        <f t="shared" si="76"/>
        <v>93100</v>
      </c>
      <c r="AN886" s="2"/>
      <c r="AO886" s="2"/>
    </row>
    <row r="887" spans="1:41" ht="13.5">
      <c r="A887" s="5">
        <f t="shared" si="74"/>
        <v>885</v>
      </c>
      <c r="B887" s="111" t="s">
        <v>979</v>
      </c>
      <c r="C887" s="2" t="s">
        <v>980</v>
      </c>
      <c r="D887" s="2" t="s">
        <v>981</v>
      </c>
      <c r="E887" s="6" t="s">
        <v>9</v>
      </c>
      <c r="AD887" s="5">
        <f t="shared" si="72"/>
        <v>885</v>
      </c>
      <c r="AE887" s="97">
        <f t="shared" si="75"/>
        <v>88400</v>
      </c>
      <c r="AF887" s="2"/>
      <c r="AG887" s="2"/>
      <c r="AH887" s="2"/>
      <c r="AI887" s="6"/>
      <c r="AL887" s="5">
        <f t="shared" si="73"/>
        <v>884</v>
      </c>
      <c r="AM887" s="97">
        <f t="shared" si="76"/>
        <v>93200</v>
      </c>
      <c r="AN887" s="2"/>
      <c r="AO887" s="2"/>
    </row>
    <row r="888" spans="1:41" ht="13.5">
      <c r="A888" s="5">
        <f t="shared" si="74"/>
        <v>886</v>
      </c>
      <c r="B888" s="111" t="s">
        <v>982</v>
      </c>
      <c r="C888" s="2" t="s">
        <v>980</v>
      </c>
      <c r="D888" s="2" t="s">
        <v>981</v>
      </c>
      <c r="E888" s="6" t="s">
        <v>9</v>
      </c>
      <c r="AD888" s="5">
        <f t="shared" si="72"/>
        <v>886</v>
      </c>
      <c r="AE888" s="97">
        <f t="shared" si="75"/>
        <v>88500</v>
      </c>
      <c r="AF888" s="2"/>
      <c r="AG888" s="2"/>
      <c r="AH888" s="2"/>
      <c r="AI888" s="6"/>
      <c r="AL888" s="5">
        <f t="shared" si="73"/>
        <v>885</v>
      </c>
      <c r="AM888" s="97">
        <f t="shared" si="76"/>
        <v>93300</v>
      </c>
      <c r="AN888" s="2"/>
      <c r="AO888" s="2"/>
    </row>
    <row r="889" spans="1:41" ht="13.5">
      <c r="A889" s="5">
        <f t="shared" si="74"/>
        <v>887</v>
      </c>
      <c r="B889" s="111" t="s">
        <v>983</v>
      </c>
      <c r="C889" s="2" t="s">
        <v>980</v>
      </c>
      <c r="D889" s="2" t="s">
        <v>981</v>
      </c>
      <c r="E889" s="6" t="s">
        <v>9</v>
      </c>
      <c r="AD889" s="5">
        <f aca="true" t="shared" si="77" ref="AD889:AD952">AD888+1</f>
        <v>887</v>
      </c>
      <c r="AE889" s="97">
        <f t="shared" si="75"/>
        <v>88600</v>
      </c>
      <c r="AF889" s="2"/>
      <c r="AG889" s="2"/>
      <c r="AH889" s="2"/>
      <c r="AI889" s="6"/>
      <c r="AL889" s="5">
        <f t="shared" si="73"/>
        <v>886</v>
      </c>
      <c r="AM889" s="97">
        <f t="shared" si="76"/>
        <v>93400</v>
      </c>
      <c r="AN889" s="2"/>
      <c r="AO889" s="2"/>
    </row>
    <row r="890" spans="1:41" ht="13.5">
      <c r="A890" s="5">
        <f t="shared" si="74"/>
        <v>888</v>
      </c>
      <c r="B890" s="111" t="s">
        <v>984</v>
      </c>
      <c r="C890" s="2" t="s">
        <v>980</v>
      </c>
      <c r="D890" s="2" t="s">
        <v>981</v>
      </c>
      <c r="E890" s="6" t="s">
        <v>9</v>
      </c>
      <c r="AD890" s="5">
        <f t="shared" si="77"/>
        <v>888</v>
      </c>
      <c r="AE890" s="97">
        <f t="shared" si="75"/>
        <v>88700</v>
      </c>
      <c r="AF890" s="2"/>
      <c r="AG890" s="2"/>
      <c r="AH890" s="2"/>
      <c r="AI890" s="6"/>
      <c r="AL890" s="5">
        <f aca="true" t="shared" si="78" ref="AL890:AL904">AL889+1</f>
        <v>887</v>
      </c>
      <c r="AM890" s="97">
        <f t="shared" si="76"/>
        <v>93500</v>
      </c>
      <c r="AN890" s="2"/>
      <c r="AO890" s="2"/>
    </row>
    <row r="891" spans="1:41" ht="13.5">
      <c r="A891" s="5">
        <f t="shared" si="74"/>
        <v>889</v>
      </c>
      <c r="B891" s="111" t="s">
        <v>985</v>
      </c>
      <c r="C891" s="2" t="s">
        <v>980</v>
      </c>
      <c r="D891" s="2" t="s">
        <v>981</v>
      </c>
      <c r="E891" s="6" t="s">
        <v>9</v>
      </c>
      <c r="AD891" s="5">
        <f t="shared" si="77"/>
        <v>889</v>
      </c>
      <c r="AE891" s="97">
        <f t="shared" si="75"/>
        <v>88800</v>
      </c>
      <c r="AF891" s="2"/>
      <c r="AG891" s="2"/>
      <c r="AH891" s="2"/>
      <c r="AI891" s="6"/>
      <c r="AL891" s="5">
        <f t="shared" si="78"/>
        <v>888</v>
      </c>
      <c r="AM891" s="97">
        <f t="shared" si="76"/>
        <v>93600</v>
      </c>
      <c r="AN891" s="2"/>
      <c r="AO891" s="2"/>
    </row>
    <row r="892" spans="1:41" ht="13.5">
      <c r="A892" s="5">
        <f t="shared" si="74"/>
        <v>890</v>
      </c>
      <c r="B892" s="111" t="s">
        <v>986</v>
      </c>
      <c r="C892" s="2" t="s">
        <v>980</v>
      </c>
      <c r="D892" s="2" t="s">
        <v>981</v>
      </c>
      <c r="E892" s="6" t="s">
        <v>9</v>
      </c>
      <c r="AD892" s="5">
        <f t="shared" si="77"/>
        <v>890</v>
      </c>
      <c r="AE892" s="97">
        <f t="shared" si="75"/>
        <v>88900</v>
      </c>
      <c r="AF892" s="2"/>
      <c r="AG892" s="2"/>
      <c r="AH892" s="2"/>
      <c r="AI892" s="6"/>
      <c r="AL892" s="5">
        <f t="shared" si="78"/>
        <v>889</v>
      </c>
      <c r="AM892" s="97">
        <f t="shared" si="76"/>
        <v>93700</v>
      </c>
      <c r="AN892" s="2"/>
      <c r="AO892" s="2"/>
    </row>
    <row r="893" spans="1:41" ht="13.5">
      <c r="A893" s="5">
        <f t="shared" si="74"/>
        <v>891</v>
      </c>
      <c r="B893" s="111" t="s">
        <v>987</v>
      </c>
      <c r="C893" s="2" t="s">
        <v>980</v>
      </c>
      <c r="D893" s="2" t="s">
        <v>981</v>
      </c>
      <c r="E893" s="6" t="s">
        <v>9</v>
      </c>
      <c r="AD893" s="5">
        <f t="shared" si="77"/>
        <v>891</v>
      </c>
      <c r="AE893" s="97">
        <f t="shared" si="75"/>
        <v>89000</v>
      </c>
      <c r="AF893" s="2"/>
      <c r="AG893" s="2"/>
      <c r="AH893" s="2"/>
      <c r="AI893" s="6"/>
      <c r="AL893" s="5">
        <f t="shared" si="78"/>
        <v>890</v>
      </c>
      <c r="AM893" s="97">
        <f t="shared" si="76"/>
        <v>93800</v>
      </c>
      <c r="AN893" s="2"/>
      <c r="AO893" s="2"/>
    </row>
    <row r="894" spans="1:41" ht="13.5">
      <c r="A894" s="5">
        <f t="shared" si="74"/>
        <v>892</v>
      </c>
      <c r="B894" s="111" t="s">
        <v>988</v>
      </c>
      <c r="C894" s="2" t="s">
        <v>980</v>
      </c>
      <c r="D894" s="2" t="s">
        <v>981</v>
      </c>
      <c r="E894" s="6" t="s">
        <v>9</v>
      </c>
      <c r="AD894" s="5">
        <f t="shared" si="77"/>
        <v>892</v>
      </c>
      <c r="AE894" s="97">
        <f t="shared" si="75"/>
        <v>89100</v>
      </c>
      <c r="AF894" s="2"/>
      <c r="AG894" s="2"/>
      <c r="AH894" s="2"/>
      <c r="AI894" s="6"/>
      <c r="AL894" s="5">
        <f t="shared" si="78"/>
        <v>891</v>
      </c>
      <c r="AM894" s="97">
        <f t="shared" si="76"/>
        <v>93900</v>
      </c>
      <c r="AN894" s="2"/>
      <c r="AO894" s="2"/>
    </row>
    <row r="895" spans="1:41" ht="13.5">
      <c r="A895" s="5">
        <f t="shared" si="74"/>
        <v>893</v>
      </c>
      <c r="B895" s="111" t="s">
        <v>989</v>
      </c>
      <c r="C895" s="2" t="s">
        <v>980</v>
      </c>
      <c r="D895" s="2" t="s">
        <v>981</v>
      </c>
      <c r="E895" s="6" t="s">
        <v>9</v>
      </c>
      <c r="AD895" s="5">
        <f t="shared" si="77"/>
        <v>893</v>
      </c>
      <c r="AE895" s="97">
        <f t="shared" si="75"/>
        <v>89200</v>
      </c>
      <c r="AF895" s="2"/>
      <c r="AG895" s="2"/>
      <c r="AH895" s="2"/>
      <c r="AI895" s="6"/>
      <c r="AL895" s="5">
        <f t="shared" si="78"/>
        <v>892</v>
      </c>
      <c r="AM895" s="97">
        <f t="shared" si="76"/>
        <v>94000</v>
      </c>
      <c r="AN895" s="2"/>
      <c r="AO895" s="2"/>
    </row>
    <row r="896" spans="1:41" ht="13.5">
      <c r="A896" s="5">
        <f t="shared" si="74"/>
        <v>894</v>
      </c>
      <c r="B896" s="111" t="s">
        <v>990</v>
      </c>
      <c r="C896" s="2" t="s">
        <v>980</v>
      </c>
      <c r="D896" s="2" t="s">
        <v>981</v>
      </c>
      <c r="E896" s="6" t="s">
        <v>9</v>
      </c>
      <c r="AD896" s="5">
        <f t="shared" si="77"/>
        <v>894</v>
      </c>
      <c r="AE896" s="97">
        <f t="shared" si="75"/>
        <v>89300</v>
      </c>
      <c r="AF896" s="2"/>
      <c r="AG896" s="2"/>
      <c r="AH896" s="2"/>
      <c r="AI896" s="6"/>
      <c r="AL896" s="5">
        <f t="shared" si="78"/>
        <v>893</v>
      </c>
      <c r="AM896" s="97">
        <f t="shared" si="76"/>
        <v>94100</v>
      </c>
      <c r="AN896" s="2"/>
      <c r="AO896" s="2"/>
    </row>
    <row r="897" spans="1:41" ht="13.5">
      <c r="A897" s="5">
        <f t="shared" si="74"/>
        <v>895</v>
      </c>
      <c r="B897" s="111" t="s">
        <v>991</v>
      </c>
      <c r="C897" s="2" t="s">
        <v>992</v>
      </c>
      <c r="D897" s="2" t="s">
        <v>993</v>
      </c>
      <c r="E897" s="6" t="s">
        <v>9</v>
      </c>
      <c r="AD897" s="5">
        <f t="shared" si="77"/>
        <v>895</v>
      </c>
      <c r="AE897" s="97">
        <f t="shared" si="75"/>
        <v>89400</v>
      </c>
      <c r="AF897" s="2"/>
      <c r="AG897" s="2"/>
      <c r="AH897" s="2"/>
      <c r="AI897" s="6"/>
      <c r="AL897" s="5">
        <f t="shared" si="78"/>
        <v>894</v>
      </c>
      <c r="AM897" s="97">
        <f t="shared" si="76"/>
        <v>94200</v>
      </c>
      <c r="AN897" s="2"/>
      <c r="AO897" s="2"/>
    </row>
    <row r="898" spans="1:41" ht="13.5">
      <c r="A898" s="5">
        <f t="shared" si="74"/>
        <v>896</v>
      </c>
      <c r="B898" s="111" t="s">
        <v>994</v>
      </c>
      <c r="C898" s="2" t="s">
        <v>992</v>
      </c>
      <c r="D898" s="2" t="s">
        <v>993</v>
      </c>
      <c r="E898" s="6" t="s">
        <v>9</v>
      </c>
      <c r="AD898" s="5">
        <f t="shared" si="77"/>
        <v>896</v>
      </c>
      <c r="AE898" s="97">
        <f t="shared" si="75"/>
        <v>89500</v>
      </c>
      <c r="AF898" s="2"/>
      <c r="AG898" s="2"/>
      <c r="AH898" s="2"/>
      <c r="AI898" s="6"/>
      <c r="AL898" s="5">
        <f t="shared" si="78"/>
        <v>895</v>
      </c>
      <c r="AM898" s="97">
        <f t="shared" si="76"/>
        <v>94300</v>
      </c>
      <c r="AN898" s="2"/>
      <c r="AO898" s="2"/>
    </row>
    <row r="899" spans="1:41" ht="13.5">
      <c r="A899" s="5">
        <f t="shared" si="74"/>
        <v>897</v>
      </c>
      <c r="B899" s="111" t="s">
        <v>995</v>
      </c>
      <c r="C899" s="2" t="s">
        <v>992</v>
      </c>
      <c r="D899" s="2" t="s">
        <v>993</v>
      </c>
      <c r="E899" s="6" t="s">
        <v>9</v>
      </c>
      <c r="AD899" s="5">
        <f t="shared" si="77"/>
        <v>897</v>
      </c>
      <c r="AE899" s="97">
        <f t="shared" si="75"/>
        <v>89600</v>
      </c>
      <c r="AF899" s="2"/>
      <c r="AG899" s="2"/>
      <c r="AH899" s="2"/>
      <c r="AI899" s="6"/>
      <c r="AL899" s="5">
        <f t="shared" si="78"/>
        <v>896</v>
      </c>
      <c r="AM899" s="97">
        <f t="shared" si="76"/>
        <v>94400</v>
      </c>
      <c r="AN899" s="2"/>
      <c r="AO899" s="2"/>
    </row>
    <row r="900" spans="1:41" ht="13.5">
      <c r="A900" s="5">
        <f t="shared" si="74"/>
        <v>898</v>
      </c>
      <c r="B900" s="111" t="s">
        <v>996</v>
      </c>
      <c r="C900" s="2" t="s">
        <v>992</v>
      </c>
      <c r="D900" s="2" t="s">
        <v>993</v>
      </c>
      <c r="E900" s="6" t="s">
        <v>9</v>
      </c>
      <c r="AD900" s="5">
        <f t="shared" si="77"/>
        <v>898</v>
      </c>
      <c r="AE900" s="97">
        <f t="shared" si="75"/>
        <v>89700</v>
      </c>
      <c r="AF900" s="2"/>
      <c r="AG900" s="2"/>
      <c r="AH900" s="2"/>
      <c r="AI900" s="6"/>
      <c r="AL900" s="5">
        <f t="shared" si="78"/>
        <v>897</v>
      </c>
      <c r="AM900" s="97">
        <f t="shared" si="76"/>
        <v>94500</v>
      </c>
      <c r="AN900" s="2"/>
      <c r="AO900" s="2"/>
    </row>
    <row r="901" spans="1:41" ht="13.5">
      <c r="A901" s="5">
        <f aca="true" t="shared" si="79" ref="A901:A915">A900+1</f>
        <v>899</v>
      </c>
      <c r="B901" s="111" t="s">
        <v>997</v>
      </c>
      <c r="C901" s="2" t="s">
        <v>992</v>
      </c>
      <c r="D901" s="2" t="s">
        <v>993</v>
      </c>
      <c r="E901" s="6" t="s">
        <v>9</v>
      </c>
      <c r="AD901" s="5">
        <f t="shared" si="77"/>
        <v>899</v>
      </c>
      <c r="AE901" s="97">
        <f aca="true" t="shared" si="80" ref="AE901:AE964">AE900+100</f>
        <v>89800</v>
      </c>
      <c r="AF901" s="2"/>
      <c r="AG901" s="2"/>
      <c r="AH901" s="2"/>
      <c r="AI901" s="6"/>
      <c r="AL901" s="5">
        <f t="shared" si="78"/>
        <v>898</v>
      </c>
      <c r="AM901" s="97">
        <f t="shared" si="76"/>
        <v>94600</v>
      </c>
      <c r="AN901" s="2"/>
      <c r="AO901" s="2"/>
    </row>
    <row r="902" spans="1:41" ht="13.5">
      <c r="A902" s="5">
        <f t="shared" si="79"/>
        <v>900</v>
      </c>
      <c r="B902" s="111" t="s">
        <v>998</v>
      </c>
      <c r="C902" s="2" t="s">
        <v>992</v>
      </c>
      <c r="D902" s="2" t="s">
        <v>993</v>
      </c>
      <c r="E902" s="6" t="s">
        <v>9</v>
      </c>
      <c r="AD902" s="5">
        <f t="shared" si="77"/>
        <v>900</v>
      </c>
      <c r="AE902" s="97">
        <f t="shared" si="80"/>
        <v>89900</v>
      </c>
      <c r="AF902" s="2"/>
      <c r="AG902" s="2"/>
      <c r="AH902" s="2"/>
      <c r="AI902" s="6"/>
      <c r="AL902" s="5">
        <f t="shared" si="78"/>
        <v>899</v>
      </c>
      <c r="AM902" s="97">
        <f>IF(AM901="","",IF(99999-$AG$2&lt;AM901,"",AM901+100))</f>
        <v>94700</v>
      </c>
      <c r="AN902" s="2"/>
      <c r="AO902" s="2"/>
    </row>
    <row r="903" spans="1:41" ht="13.5">
      <c r="A903" s="5">
        <f t="shared" si="79"/>
        <v>901</v>
      </c>
      <c r="B903" s="111" t="s">
        <v>999</v>
      </c>
      <c r="C903" s="2" t="s">
        <v>992</v>
      </c>
      <c r="D903" s="2" t="s">
        <v>993</v>
      </c>
      <c r="E903" s="6" t="s">
        <v>9</v>
      </c>
      <c r="AD903" s="5">
        <f t="shared" si="77"/>
        <v>901</v>
      </c>
      <c r="AE903" s="97">
        <f t="shared" si="80"/>
        <v>90000</v>
      </c>
      <c r="AF903" s="2"/>
      <c r="AG903" s="2"/>
      <c r="AH903" s="2"/>
      <c r="AI903" s="6"/>
      <c r="AL903" s="5">
        <f t="shared" si="78"/>
        <v>900</v>
      </c>
      <c r="AM903" s="97">
        <f>IF(AM902="","",IF(99999-$AG$2&lt;AM902,"",AM902+100))</f>
        <v>94800</v>
      </c>
      <c r="AN903" s="2"/>
      <c r="AO903" s="2"/>
    </row>
    <row r="904" spans="1:41" ht="13.5">
      <c r="A904" s="5">
        <f t="shared" si="79"/>
        <v>902</v>
      </c>
      <c r="B904" s="111" t="s">
        <v>1000</v>
      </c>
      <c r="C904" s="2" t="s">
        <v>992</v>
      </c>
      <c r="D904" s="2" t="s">
        <v>993</v>
      </c>
      <c r="E904" s="6" t="s">
        <v>9</v>
      </c>
      <c r="AD904" s="5">
        <f t="shared" si="77"/>
        <v>902</v>
      </c>
      <c r="AE904" s="97">
        <f t="shared" si="80"/>
        <v>90100</v>
      </c>
      <c r="AF904" s="2"/>
      <c r="AG904" s="2"/>
      <c r="AH904" s="2"/>
      <c r="AI904" s="6"/>
      <c r="AL904" s="5">
        <f t="shared" si="78"/>
        <v>901</v>
      </c>
      <c r="AM904" s="97">
        <f>IF(AM903="","",IF(99999-$AG$2&lt;AM903,"",AM903+100))</f>
        <v>94900</v>
      </c>
      <c r="AN904" s="2"/>
      <c r="AO904" s="2"/>
    </row>
    <row r="905" spans="1:41" ht="13.5">
      <c r="A905" s="5">
        <f t="shared" si="79"/>
        <v>903</v>
      </c>
      <c r="B905" s="111" t="s">
        <v>1001</v>
      </c>
      <c r="C905" s="2" t="s">
        <v>992</v>
      </c>
      <c r="D905" s="2" t="s">
        <v>993</v>
      </c>
      <c r="E905" s="6" t="s">
        <v>9</v>
      </c>
      <c r="AD905" s="5">
        <f t="shared" si="77"/>
        <v>903</v>
      </c>
      <c r="AE905" s="97">
        <f t="shared" si="80"/>
        <v>90200</v>
      </c>
      <c r="AF905" s="2"/>
      <c r="AG905" s="2"/>
      <c r="AH905" s="2"/>
      <c r="AI905" s="6"/>
      <c r="AL905" s="5">
        <f>AL904+1</f>
        <v>902</v>
      </c>
      <c r="AM905" s="97">
        <f>IF(AM904="","",IF(99999-$AG$2&lt;AM904,"",AM904+100))</f>
        <v>95000</v>
      </c>
      <c r="AN905" s="2"/>
      <c r="AO905" s="2"/>
    </row>
    <row r="906" spans="1:41" ht="13.5">
      <c r="A906" s="5">
        <f t="shared" si="79"/>
        <v>904</v>
      </c>
      <c r="B906" s="111" t="s">
        <v>1002</v>
      </c>
      <c r="C906" s="2" t="s">
        <v>992</v>
      </c>
      <c r="D906" s="2" t="s">
        <v>993</v>
      </c>
      <c r="E906" s="6" t="s">
        <v>9</v>
      </c>
      <c r="AD906" s="5">
        <f t="shared" si="77"/>
        <v>904</v>
      </c>
      <c r="AE906" s="97">
        <f t="shared" si="80"/>
        <v>90300</v>
      </c>
      <c r="AF906" s="2"/>
      <c r="AG906" s="2"/>
      <c r="AH906" s="2"/>
      <c r="AI906" s="6"/>
      <c r="AN906" s="2"/>
      <c r="AO906" s="2"/>
    </row>
    <row r="907" spans="1:41" ht="13.5">
      <c r="A907" s="5">
        <f t="shared" si="79"/>
        <v>905</v>
      </c>
      <c r="B907" s="111" t="s">
        <v>1003</v>
      </c>
      <c r="C907" s="2" t="s">
        <v>992</v>
      </c>
      <c r="D907" s="2" t="s">
        <v>993</v>
      </c>
      <c r="E907" s="6" t="s">
        <v>9</v>
      </c>
      <c r="AD907" s="5">
        <f t="shared" si="77"/>
        <v>905</v>
      </c>
      <c r="AE907" s="97">
        <f t="shared" si="80"/>
        <v>90400</v>
      </c>
      <c r="AF907" s="2"/>
      <c r="AG907" s="2"/>
      <c r="AH907" s="2"/>
      <c r="AI907" s="6"/>
      <c r="AN907" s="2"/>
      <c r="AO907" s="2"/>
    </row>
    <row r="908" spans="1:41" ht="13.5">
      <c r="A908" s="5">
        <f t="shared" si="79"/>
        <v>906</v>
      </c>
      <c r="B908" s="111" t="s">
        <v>1004</v>
      </c>
      <c r="C908" s="2" t="s">
        <v>992</v>
      </c>
      <c r="D908" s="2" t="s">
        <v>993</v>
      </c>
      <c r="E908" s="6" t="s">
        <v>9</v>
      </c>
      <c r="AD908" s="5">
        <f t="shared" si="77"/>
        <v>906</v>
      </c>
      <c r="AE908" s="97">
        <f t="shared" si="80"/>
        <v>90500</v>
      </c>
      <c r="AF908" s="2"/>
      <c r="AG908" s="2"/>
      <c r="AH908" s="2"/>
      <c r="AI908" s="6"/>
      <c r="AN908" s="2"/>
      <c r="AO908" s="2"/>
    </row>
    <row r="909" spans="1:41" ht="13.5">
      <c r="A909" s="5">
        <f t="shared" si="79"/>
        <v>907</v>
      </c>
      <c r="B909" s="111" t="s">
        <v>1005</v>
      </c>
      <c r="C909" s="2" t="s">
        <v>992</v>
      </c>
      <c r="D909" s="2" t="s">
        <v>993</v>
      </c>
      <c r="E909" s="6" t="s">
        <v>9</v>
      </c>
      <c r="AD909" s="5">
        <f t="shared" si="77"/>
        <v>907</v>
      </c>
      <c r="AE909" s="97">
        <f t="shared" si="80"/>
        <v>90600</v>
      </c>
      <c r="AF909" s="2"/>
      <c r="AG909" s="2"/>
      <c r="AH909" s="2"/>
      <c r="AI909" s="6"/>
      <c r="AN909" s="2"/>
      <c r="AO909" s="2"/>
    </row>
    <row r="910" spans="1:41" ht="13.5">
      <c r="A910" s="5">
        <f t="shared" si="79"/>
        <v>908</v>
      </c>
      <c r="B910" s="111" t="s">
        <v>1006</v>
      </c>
      <c r="C910" s="2" t="s">
        <v>992</v>
      </c>
      <c r="D910" s="2" t="s">
        <v>993</v>
      </c>
      <c r="E910" s="6" t="s">
        <v>9</v>
      </c>
      <c r="AD910" s="5">
        <f t="shared" si="77"/>
        <v>908</v>
      </c>
      <c r="AE910" s="97">
        <f t="shared" si="80"/>
        <v>90700</v>
      </c>
      <c r="AF910" s="2"/>
      <c r="AG910" s="2"/>
      <c r="AH910" s="2"/>
      <c r="AI910" s="6"/>
      <c r="AN910" s="2"/>
      <c r="AO910" s="2"/>
    </row>
    <row r="911" spans="1:41" ht="13.5">
      <c r="A911" s="5">
        <f t="shared" si="79"/>
        <v>909</v>
      </c>
      <c r="B911" s="111" t="s">
        <v>1007</v>
      </c>
      <c r="C911" s="2" t="s">
        <v>1008</v>
      </c>
      <c r="D911" s="2" t="s">
        <v>1009</v>
      </c>
      <c r="E911" s="6" t="s">
        <v>9</v>
      </c>
      <c r="AD911" s="5">
        <f t="shared" si="77"/>
        <v>909</v>
      </c>
      <c r="AE911" s="97">
        <f t="shared" si="80"/>
        <v>90800</v>
      </c>
      <c r="AF911" s="2"/>
      <c r="AG911" s="2"/>
      <c r="AH911" s="2"/>
      <c r="AI911" s="6"/>
      <c r="AN911" s="2"/>
      <c r="AO911" s="2"/>
    </row>
    <row r="912" spans="1:41" ht="13.5">
      <c r="A912" s="5">
        <f t="shared" si="79"/>
        <v>910</v>
      </c>
      <c r="B912" s="111" t="s">
        <v>1010</v>
      </c>
      <c r="C912" s="2" t="s">
        <v>1008</v>
      </c>
      <c r="D912" s="2" t="s">
        <v>1009</v>
      </c>
      <c r="E912" s="6" t="s">
        <v>9</v>
      </c>
      <c r="AD912" s="5">
        <f t="shared" si="77"/>
        <v>910</v>
      </c>
      <c r="AE912" s="97">
        <f t="shared" si="80"/>
        <v>90900</v>
      </c>
      <c r="AF912" s="2"/>
      <c r="AG912" s="2"/>
      <c r="AH912" s="2"/>
      <c r="AI912" s="6"/>
      <c r="AN912" s="2"/>
      <c r="AO912" s="2"/>
    </row>
    <row r="913" spans="1:41" ht="13.5">
      <c r="A913" s="5">
        <f t="shared" si="79"/>
        <v>911</v>
      </c>
      <c r="B913" s="111" t="s">
        <v>1011</v>
      </c>
      <c r="C913" s="2" t="s">
        <v>1008</v>
      </c>
      <c r="D913" s="2" t="s">
        <v>1009</v>
      </c>
      <c r="E913" s="6" t="s">
        <v>9</v>
      </c>
      <c r="AD913" s="5">
        <f t="shared" si="77"/>
        <v>911</v>
      </c>
      <c r="AE913" s="97">
        <f t="shared" si="80"/>
        <v>91000</v>
      </c>
      <c r="AF913" s="2"/>
      <c r="AG913" s="2"/>
      <c r="AH913" s="2"/>
      <c r="AI913" s="6"/>
      <c r="AN913" s="2"/>
      <c r="AO913" s="2"/>
    </row>
    <row r="914" spans="1:41" ht="13.5">
      <c r="A914" s="5">
        <f t="shared" si="79"/>
        <v>912</v>
      </c>
      <c r="B914" s="111" t="s">
        <v>1012</v>
      </c>
      <c r="C914" s="2" t="s">
        <v>1008</v>
      </c>
      <c r="D914" s="2" t="s">
        <v>1009</v>
      </c>
      <c r="E914" s="6" t="s">
        <v>9</v>
      </c>
      <c r="AD914" s="5">
        <f t="shared" si="77"/>
        <v>912</v>
      </c>
      <c r="AE914" s="97">
        <f t="shared" si="80"/>
        <v>91100</v>
      </c>
      <c r="AF914" s="2"/>
      <c r="AG914" s="2"/>
      <c r="AH914" s="2"/>
      <c r="AI914" s="6"/>
      <c r="AN914" s="2"/>
      <c r="AO914" s="2"/>
    </row>
    <row r="915" spans="1:41" ht="14.25" thickBot="1">
      <c r="A915" s="5">
        <f t="shared" si="79"/>
        <v>913</v>
      </c>
      <c r="B915" s="112" t="s">
        <v>1013</v>
      </c>
      <c r="C915" s="8" t="s">
        <v>1008</v>
      </c>
      <c r="D915" s="8" t="s">
        <v>1009</v>
      </c>
      <c r="E915" s="9" t="s">
        <v>9</v>
      </c>
      <c r="AD915" s="5">
        <f t="shared" si="77"/>
        <v>913</v>
      </c>
      <c r="AE915" s="97">
        <f t="shared" si="80"/>
        <v>91200</v>
      </c>
      <c r="AF915" s="2"/>
      <c r="AG915" s="2"/>
      <c r="AH915" s="2"/>
      <c r="AI915" s="6"/>
      <c r="AN915" s="2"/>
      <c r="AO915" s="2"/>
    </row>
    <row r="916" spans="2:41" ht="13.5">
      <c r="B916" s="111"/>
      <c r="C916" s="2"/>
      <c r="D916" s="2"/>
      <c r="E916" s="3"/>
      <c r="AD916" s="5">
        <f t="shared" si="77"/>
        <v>914</v>
      </c>
      <c r="AE916" s="97">
        <f t="shared" si="80"/>
        <v>91300</v>
      </c>
      <c r="AF916" s="2"/>
      <c r="AG916" s="2"/>
      <c r="AH916" s="2"/>
      <c r="AI916" s="6"/>
      <c r="AN916" s="2"/>
      <c r="AO916" s="2"/>
    </row>
    <row r="917" spans="2:41" ht="13.5">
      <c r="B917" s="111"/>
      <c r="C917" s="2"/>
      <c r="D917" s="2"/>
      <c r="E917" s="3"/>
      <c r="AD917" s="5">
        <f t="shared" si="77"/>
        <v>915</v>
      </c>
      <c r="AE917" s="97">
        <f t="shared" si="80"/>
        <v>91400</v>
      </c>
      <c r="AF917" s="2"/>
      <c r="AG917" s="2"/>
      <c r="AH917" s="2"/>
      <c r="AI917" s="6"/>
      <c r="AN917" s="2"/>
      <c r="AO917" s="2"/>
    </row>
    <row r="918" spans="30:41" ht="13.5">
      <c r="AD918" s="5">
        <f t="shared" si="77"/>
        <v>916</v>
      </c>
      <c r="AE918" s="97">
        <f t="shared" si="80"/>
        <v>91500</v>
      </c>
      <c r="AF918" s="2"/>
      <c r="AG918" s="2"/>
      <c r="AH918" s="2"/>
      <c r="AI918" s="6"/>
      <c r="AN918" s="2"/>
      <c r="AO918" s="2"/>
    </row>
    <row r="919" spans="30:41" ht="13.5">
      <c r="AD919" s="5">
        <f t="shared" si="77"/>
        <v>917</v>
      </c>
      <c r="AE919" s="97">
        <f t="shared" si="80"/>
        <v>91600</v>
      </c>
      <c r="AF919" s="2"/>
      <c r="AG919" s="2"/>
      <c r="AH919" s="2"/>
      <c r="AI919" s="6"/>
      <c r="AN919" s="2"/>
      <c r="AO919" s="2"/>
    </row>
    <row r="920" spans="30:41" ht="13.5">
      <c r="AD920" s="5">
        <f t="shared" si="77"/>
        <v>918</v>
      </c>
      <c r="AE920" s="97">
        <f t="shared" si="80"/>
        <v>91700</v>
      </c>
      <c r="AF920" s="2"/>
      <c r="AG920" s="2"/>
      <c r="AH920" s="2"/>
      <c r="AI920" s="6"/>
      <c r="AN920" s="2"/>
      <c r="AO920" s="2"/>
    </row>
    <row r="921" spans="30:41" ht="13.5">
      <c r="AD921" s="5">
        <f t="shared" si="77"/>
        <v>919</v>
      </c>
      <c r="AE921" s="97">
        <f t="shared" si="80"/>
        <v>91800</v>
      </c>
      <c r="AF921" s="2"/>
      <c r="AG921" s="2"/>
      <c r="AH921" s="2"/>
      <c r="AI921" s="6"/>
      <c r="AN921" s="2"/>
      <c r="AO921" s="2"/>
    </row>
    <row r="922" spans="30:41" ht="13.5">
      <c r="AD922" s="5">
        <f t="shared" si="77"/>
        <v>920</v>
      </c>
      <c r="AE922" s="97">
        <f t="shared" si="80"/>
        <v>91900</v>
      </c>
      <c r="AF922" s="2"/>
      <c r="AG922" s="2"/>
      <c r="AH922" s="2"/>
      <c r="AI922" s="6"/>
      <c r="AN922" s="2"/>
      <c r="AO922" s="2"/>
    </row>
    <row r="923" spans="30:41" ht="13.5">
      <c r="AD923" s="5">
        <f t="shared" si="77"/>
        <v>921</v>
      </c>
      <c r="AE923" s="97">
        <f t="shared" si="80"/>
        <v>92000</v>
      </c>
      <c r="AF923" s="2"/>
      <c r="AG923" s="2"/>
      <c r="AH923" s="2"/>
      <c r="AI923" s="6"/>
      <c r="AN923" s="2"/>
      <c r="AO923" s="2"/>
    </row>
    <row r="924" spans="30:41" ht="13.5">
      <c r="AD924" s="5">
        <f t="shared" si="77"/>
        <v>922</v>
      </c>
      <c r="AE924" s="97">
        <f t="shared" si="80"/>
        <v>92100</v>
      </c>
      <c r="AF924" s="2"/>
      <c r="AG924" s="2"/>
      <c r="AH924" s="2"/>
      <c r="AI924" s="6"/>
      <c r="AN924" s="2"/>
      <c r="AO924" s="2"/>
    </row>
    <row r="925" spans="30:41" ht="13.5">
      <c r="AD925" s="5">
        <f t="shared" si="77"/>
        <v>923</v>
      </c>
      <c r="AE925" s="97">
        <f t="shared" si="80"/>
        <v>92200</v>
      </c>
      <c r="AF925" s="2"/>
      <c r="AG925" s="2"/>
      <c r="AH925" s="2"/>
      <c r="AI925" s="6"/>
      <c r="AN925" s="2"/>
      <c r="AO925" s="2"/>
    </row>
    <row r="926" spans="30:41" ht="13.5">
      <c r="AD926" s="5">
        <f t="shared" si="77"/>
        <v>924</v>
      </c>
      <c r="AE926" s="97">
        <f t="shared" si="80"/>
        <v>92300</v>
      </c>
      <c r="AF926" s="2"/>
      <c r="AG926" s="2"/>
      <c r="AH926" s="2"/>
      <c r="AI926" s="6"/>
      <c r="AN926" s="2"/>
      <c r="AO926" s="2"/>
    </row>
    <row r="927" spans="30:41" ht="13.5">
      <c r="AD927" s="5">
        <f t="shared" si="77"/>
        <v>925</v>
      </c>
      <c r="AE927" s="97">
        <f t="shared" si="80"/>
        <v>92400</v>
      </c>
      <c r="AF927" s="2"/>
      <c r="AG927" s="2"/>
      <c r="AH927" s="2"/>
      <c r="AI927" s="6"/>
      <c r="AN927" s="2"/>
      <c r="AO927" s="2"/>
    </row>
    <row r="928" spans="30:41" ht="13.5">
      <c r="AD928" s="5">
        <f t="shared" si="77"/>
        <v>926</v>
      </c>
      <c r="AE928" s="97">
        <f t="shared" si="80"/>
        <v>92500</v>
      </c>
      <c r="AF928" s="2"/>
      <c r="AG928" s="2"/>
      <c r="AH928" s="2"/>
      <c r="AI928" s="6"/>
      <c r="AN928" s="2"/>
      <c r="AO928" s="2"/>
    </row>
    <row r="929" spans="30:41" ht="13.5">
      <c r="AD929" s="5">
        <f t="shared" si="77"/>
        <v>927</v>
      </c>
      <c r="AE929" s="97">
        <f t="shared" si="80"/>
        <v>92600</v>
      </c>
      <c r="AF929" s="2"/>
      <c r="AG929" s="2"/>
      <c r="AH929" s="2"/>
      <c r="AI929" s="6"/>
      <c r="AN929" s="2"/>
      <c r="AO929" s="2"/>
    </row>
    <row r="930" spans="30:41" ht="13.5">
      <c r="AD930" s="5">
        <f t="shared" si="77"/>
        <v>928</v>
      </c>
      <c r="AE930" s="97">
        <f t="shared" si="80"/>
        <v>92700</v>
      </c>
      <c r="AF930" s="2"/>
      <c r="AG930" s="2"/>
      <c r="AH930" s="2"/>
      <c r="AI930" s="6"/>
      <c r="AN930" s="2"/>
      <c r="AO930" s="2"/>
    </row>
    <row r="931" spans="30:41" ht="13.5">
      <c r="AD931" s="5">
        <f t="shared" si="77"/>
        <v>929</v>
      </c>
      <c r="AE931" s="97">
        <f t="shared" si="80"/>
        <v>92800</v>
      </c>
      <c r="AF931" s="2"/>
      <c r="AG931" s="2"/>
      <c r="AH931" s="2"/>
      <c r="AI931" s="6"/>
      <c r="AN931" s="2"/>
      <c r="AO931" s="2"/>
    </row>
    <row r="932" spans="30:41" ht="13.5">
      <c r="AD932" s="5">
        <f t="shared" si="77"/>
        <v>930</v>
      </c>
      <c r="AE932" s="97">
        <f t="shared" si="80"/>
        <v>92900</v>
      </c>
      <c r="AF932" s="2"/>
      <c r="AG932" s="2"/>
      <c r="AH932" s="2"/>
      <c r="AI932" s="6"/>
      <c r="AN932" s="2"/>
      <c r="AO932" s="2"/>
    </row>
    <row r="933" spans="30:41" ht="13.5">
      <c r="AD933" s="5">
        <f t="shared" si="77"/>
        <v>931</v>
      </c>
      <c r="AE933" s="97">
        <f t="shared" si="80"/>
        <v>93000</v>
      </c>
      <c r="AF933" s="2"/>
      <c r="AG933" s="2"/>
      <c r="AH933" s="2"/>
      <c r="AI933" s="6"/>
      <c r="AN933" s="2"/>
      <c r="AO933" s="2"/>
    </row>
    <row r="934" spans="30:41" ht="13.5">
      <c r="AD934" s="5">
        <f t="shared" si="77"/>
        <v>932</v>
      </c>
      <c r="AE934" s="97">
        <f t="shared" si="80"/>
        <v>93100</v>
      </c>
      <c r="AF934" s="2"/>
      <c r="AG934" s="2"/>
      <c r="AH934" s="2"/>
      <c r="AI934" s="6"/>
      <c r="AN934" s="2"/>
      <c r="AO934" s="2"/>
    </row>
    <row r="935" spans="30:41" ht="13.5">
      <c r="AD935" s="5">
        <f t="shared" si="77"/>
        <v>933</v>
      </c>
      <c r="AE935" s="97">
        <f t="shared" si="80"/>
        <v>93200</v>
      </c>
      <c r="AF935" s="2"/>
      <c r="AG935" s="2"/>
      <c r="AH935" s="2"/>
      <c r="AI935" s="6"/>
      <c r="AN935" s="2"/>
      <c r="AO935" s="2"/>
    </row>
    <row r="936" spans="30:41" ht="13.5">
      <c r="AD936" s="5">
        <f t="shared" si="77"/>
        <v>934</v>
      </c>
      <c r="AE936" s="97">
        <f t="shared" si="80"/>
        <v>93300</v>
      </c>
      <c r="AF936" s="2"/>
      <c r="AG936" s="2"/>
      <c r="AH936" s="2"/>
      <c r="AI936" s="6"/>
      <c r="AN936" s="2"/>
      <c r="AO936" s="2"/>
    </row>
    <row r="937" spans="30:41" ht="13.5">
      <c r="AD937" s="5">
        <f t="shared" si="77"/>
        <v>935</v>
      </c>
      <c r="AE937" s="97">
        <f t="shared" si="80"/>
        <v>93400</v>
      </c>
      <c r="AF937" s="2"/>
      <c r="AG937" s="2"/>
      <c r="AH937" s="2"/>
      <c r="AI937" s="6"/>
      <c r="AN937" s="2"/>
      <c r="AO937" s="2"/>
    </row>
    <row r="938" spans="30:41" ht="13.5">
      <c r="AD938" s="5">
        <f t="shared" si="77"/>
        <v>936</v>
      </c>
      <c r="AE938" s="97">
        <f t="shared" si="80"/>
        <v>93500</v>
      </c>
      <c r="AF938" s="2"/>
      <c r="AG938" s="2"/>
      <c r="AH938" s="2"/>
      <c r="AI938" s="6"/>
      <c r="AN938" s="2"/>
      <c r="AO938" s="2"/>
    </row>
    <row r="939" spans="30:41" ht="13.5">
      <c r="AD939" s="5">
        <f t="shared" si="77"/>
        <v>937</v>
      </c>
      <c r="AE939" s="97">
        <f t="shared" si="80"/>
        <v>93600</v>
      </c>
      <c r="AF939" s="2"/>
      <c r="AG939" s="2"/>
      <c r="AH939" s="2"/>
      <c r="AI939" s="6"/>
      <c r="AN939" s="2"/>
      <c r="AO939" s="2"/>
    </row>
    <row r="940" spans="30:41" ht="13.5">
      <c r="AD940" s="5">
        <f t="shared" si="77"/>
        <v>938</v>
      </c>
      <c r="AE940" s="97">
        <f t="shared" si="80"/>
        <v>93700</v>
      </c>
      <c r="AF940" s="2"/>
      <c r="AG940" s="2"/>
      <c r="AH940" s="2"/>
      <c r="AI940" s="6"/>
      <c r="AN940" s="2"/>
      <c r="AO940" s="2"/>
    </row>
    <row r="941" spans="30:41" ht="13.5">
      <c r="AD941" s="5">
        <f t="shared" si="77"/>
        <v>939</v>
      </c>
      <c r="AE941" s="97">
        <f t="shared" si="80"/>
        <v>93800</v>
      </c>
      <c r="AF941" s="2"/>
      <c r="AG941" s="2"/>
      <c r="AH941" s="2"/>
      <c r="AI941" s="6"/>
      <c r="AN941" s="2"/>
      <c r="AO941" s="2"/>
    </row>
    <row r="942" spans="30:41" ht="13.5">
      <c r="AD942" s="5">
        <f t="shared" si="77"/>
        <v>940</v>
      </c>
      <c r="AE942" s="97">
        <f t="shared" si="80"/>
        <v>93900</v>
      </c>
      <c r="AF942" s="2"/>
      <c r="AG942" s="2"/>
      <c r="AH942" s="2"/>
      <c r="AI942" s="6"/>
      <c r="AN942" s="2"/>
      <c r="AO942" s="2"/>
    </row>
    <row r="943" spans="30:41" ht="13.5">
      <c r="AD943" s="5">
        <f t="shared" si="77"/>
        <v>941</v>
      </c>
      <c r="AE943" s="97">
        <f t="shared" si="80"/>
        <v>94000</v>
      </c>
      <c r="AF943" s="2"/>
      <c r="AG943" s="2"/>
      <c r="AH943" s="2"/>
      <c r="AI943" s="6"/>
      <c r="AN943" s="2"/>
      <c r="AO943" s="2"/>
    </row>
    <row r="944" spans="30:41" ht="13.5">
      <c r="AD944" s="5">
        <f t="shared" si="77"/>
        <v>942</v>
      </c>
      <c r="AE944" s="97">
        <f t="shared" si="80"/>
        <v>94100</v>
      </c>
      <c r="AF944" s="2"/>
      <c r="AG944" s="2"/>
      <c r="AH944" s="2"/>
      <c r="AI944" s="6"/>
      <c r="AN944" s="2"/>
      <c r="AO944" s="2"/>
    </row>
    <row r="945" spans="30:41" ht="13.5">
      <c r="AD945" s="5">
        <f t="shared" si="77"/>
        <v>943</v>
      </c>
      <c r="AE945" s="97">
        <f t="shared" si="80"/>
        <v>94200</v>
      </c>
      <c r="AF945" s="2"/>
      <c r="AG945" s="2"/>
      <c r="AH945" s="2"/>
      <c r="AI945" s="6"/>
      <c r="AN945" s="2"/>
      <c r="AO945" s="2"/>
    </row>
    <row r="946" spans="30:41" ht="13.5">
      <c r="AD946" s="5">
        <f t="shared" si="77"/>
        <v>944</v>
      </c>
      <c r="AE946" s="97">
        <f t="shared" si="80"/>
        <v>94300</v>
      </c>
      <c r="AF946" s="2"/>
      <c r="AG946" s="2"/>
      <c r="AH946" s="2"/>
      <c r="AI946" s="6"/>
      <c r="AN946" s="2"/>
      <c r="AO946" s="2"/>
    </row>
    <row r="947" spans="30:41" ht="13.5">
      <c r="AD947" s="5">
        <f t="shared" si="77"/>
        <v>945</v>
      </c>
      <c r="AE947" s="97">
        <f t="shared" si="80"/>
        <v>94400</v>
      </c>
      <c r="AF947" s="2"/>
      <c r="AG947" s="2"/>
      <c r="AH947" s="2"/>
      <c r="AI947" s="6"/>
      <c r="AN947" s="2"/>
      <c r="AO947" s="2"/>
    </row>
    <row r="948" spans="30:41" ht="13.5">
      <c r="AD948" s="5">
        <f t="shared" si="77"/>
        <v>946</v>
      </c>
      <c r="AE948" s="97">
        <f t="shared" si="80"/>
        <v>94500</v>
      </c>
      <c r="AF948" s="2"/>
      <c r="AG948" s="2"/>
      <c r="AH948" s="2"/>
      <c r="AI948" s="6"/>
      <c r="AN948" s="2"/>
      <c r="AO948" s="2"/>
    </row>
    <row r="949" spans="30:41" ht="13.5">
      <c r="AD949" s="5">
        <f t="shared" si="77"/>
        <v>947</v>
      </c>
      <c r="AE949" s="97">
        <f t="shared" si="80"/>
        <v>94600</v>
      </c>
      <c r="AF949" s="2"/>
      <c r="AG949" s="2"/>
      <c r="AH949" s="2"/>
      <c r="AI949" s="6"/>
      <c r="AN949" s="2"/>
      <c r="AO949" s="2"/>
    </row>
    <row r="950" spans="30:41" ht="13.5">
      <c r="AD950" s="5">
        <f t="shared" si="77"/>
        <v>948</v>
      </c>
      <c r="AE950" s="97">
        <f t="shared" si="80"/>
        <v>94700</v>
      </c>
      <c r="AF950" s="2"/>
      <c r="AG950" s="2"/>
      <c r="AH950" s="2"/>
      <c r="AI950" s="6"/>
      <c r="AN950" s="2"/>
      <c r="AO950" s="2"/>
    </row>
    <row r="951" spans="30:41" ht="13.5">
      <c r="AD951" s="5">
        <f t="shared" si="77"/>
        <v>949</v>
      </c>
      <c r="AE951" s="97">
        <f t="shared" si="80"/>
        <v>94800</v>
      </c>
      <c r="AF951" s="2"/>
      <c r="AG951" s="2"/>
      <c r="AH951" s="2"/>
      <c r="AI951" s="6"/>
      <c r="AN951" s="2"/>
      <c r="AO951" s="2"/>
    </row>
    <row r="952" spans="30:41" ht="13.5">
      <c r="AD952" s="5">
        <f t="shared" si="77"/>
        <v>950</v>
      </c>
      <c r="AE952" s="97">
        <f t="shared" si="80"/>
        <v>94900</v>
      </c>
      <c r="AF952" s="2"/>
      <c r="AG952" s="2"/>
      <c r="AH952" s="2"/>
      <c r="AI952" s="6"/>
      <c r="AN952" s="2"/>
      <c r="AO952" s="2"/>
    </row>
    <row r="953" spans="30:41" ht="13.5">
      <c r="AD953" s="5">
        <f aca="true" t="shared" si="81" ref="AD953:AD1000">AD952+1</f>
        <v>951</v>
      </c>
      <c r="AE953" s="97">
        <f t="shared" si="80"/>
        <v>95000</v>
      </c>
      <c r="AF953" s="2"/>
      <c r="AG953" s="2"/>
      <c r="AH953" s="2"/>
      <c r="AI953" s="6"/>
      <c r="AN953" s="2"/>
      <c r="AO953" s="2"/>
    </row>
    <row r="954" spans="30:41" ht="13.5">
      <c r="AD954" s="5">
        <f t="shared" si="81"/>
        <v>952</v>
      </c>
      <c r="AE954" s="97">
        <f t="shared" si="80"/>
        <v>95100</v>
      </c>
      <c r="AF954" s="2"/>
      <c r="AG954" s="2"/>
      <c r="AH954" s="2"/>
      <c r="AI954" s="6"/>
      <c r="AN954" s="2"/>
      <c r="AO954" s="2"/>
    </row>
    <row r="955" spans="30:41" ht="13.5">
      <c r="AD955" s="5">
        <f t="shared" si="81"/>
        <v>953</v>
      </c>
      <c r="AE955" s="97">
        <f t="shared" si="80"/>
        <v>95200</v>
      </c>
      <c r="AF955" s="2"/>
      <c r="AG955" s="2"/>
      <c r="AH955" s="2"/>
      <c r="AI955" s="6"/>
      <c r="AN955" s="2"/>
      <c r="AO955" s="2"/>
    </row>
    <row r="956" spans="30:41" ht="13.5">
      <c r="AD956" s="5">
        <f t="shared" si="81"/>
        <v>954</v>
      </c>
      <c r="AE956" s="97">
        <f t="shared" si="80"/>
        <v>95300</v>
      </c>
      <c r="AF956" s="2"/>
      <c r="AG956" s="2"/>
      <c r="AH956" s="2"/>
      <c r="AI956" s="6"/>
      <c r="AN956" s="2"/>
      <c r="AO956" s="2"/>
    </row>
    <row r="957" spans="30:41" ht="13.5">
      <c r="AD957" s="5">
        <f t="shared" si="81"/>
        <v>955</v>
      </c>
      <c r="AE957" s="97">
        <f t="shared" si="80"/>
        <v>95400</v>
      </c>
      <c r="AF957" s="2"/>
      <c r="AG957" s="2"/>
      <c r="AH957" s="2"/>
      <c r="AI957" s="6"/>
      <c r="AN957" s="2"/>
      <c r="AO957" s="2"/>
    </row>
    <row r="958" spans="30:41" ht="13.5">
      <c r="AD958" s="5">
        <f t="shared" si="81"/>
        <v>956</v>
      </c>
      <c r="AE958" s="97">
        <f t="shared" si="80"/>
        <v>95500</v>
      </c>
      <c r="AF958" s="2"/>
      <c r="AG958" s="2"/>
      <c r="AH958" s="2"/>
      <c r="AI958" s="6"/>
      <c r="AN958" s="2"/>
      <c r="AO958" s="2"/>
    </row>
    <row r="959" spans="30:41" ht="13.5">
      <c r="AD959" s="5">
        <f t="shared" si="81"/>
        <v>957</v>
      </c>
      <c r="AE959" s="97">
        <f t="shared" si="80"/>
        <v>95600</v>
      </c>
      <c r="AF959" s="2"/>
      <c r="AG959" s="2"/>
      <c r="AH959" s="2"/>
      <c r="AI959" s="6"/>
      <c r="AN959" s="2"/>
      <c r="AO959" s="2"/>
    </row>
    <row r="960" spans="30:41" ht="13.5">
      <c r="AD960" s="5">
        <f t="shared" si="81"/>
        <v>958</v>
      </c>
      <c r="AE960" s="97">
        <f t="shared" si="80"/>
        <v>95700</v>
      </c>
      <c r="AF960" s="2"/>
      <c r="AG960" s="2"/>
      <c r="AH960" s="2"/>
      <c r="AI960" s="6"/>
      <c r="AN960" s="2"/>
      <c r="AO960" s="2"/>
    </row>
    <row r="961" spans="30:41" ht="13.5">
      <c r="AD961" s="5">
        <f t="shared" si="81"/>
        <v>959</v>
      </c>
      <c r="AE961" s="97">
        <f t="shared" si="80"/>
        <v>95800</v>
      </c>
      <c r="AF961" s="2"/>
      <c r="AG961" s="2"/>
      <c r="AH961" s="2"/>
      <c r="AI961" s="6"/>
      <c r="AN961" s="2"/>
      <c r="AO961" s="2"/>
    </row>
    <row r="962" spans="30:41" ht="13.5">
      <c r="AD962" s="5">
        <f t="shared" si="81"/>
        <v>960</v>
      </c>
      <c r="AE962" s="97">
        <f t="shared" si="80"/>
        <v>95900</v>
      </c>
      <c r="AF962" s="2"/>
      <c r="AG962" s="2"/>
      <c r="AH962" s="2"/>
      <c r="AI962" s="6"/>
      <c r="AN962" s="2"/>
      <c r="AO962" s="2"/>
    </row>
    <row r="963" spans="30:41" ht="13.5">
      <c r="AD963" s="5">
        <f t="shared" si="81"/>
        <v>961</v>
      </c>
      <c r="AE963" s="97">
        <f t="shared" si="80"/>
        <v>96000</v>
      </c>
      <c r="AF963" s="2"/>
      <c r="AG963" s="2"/>
      <c r="AH963" s="2"/>
      <c r="AI963" s="6"/>
      <c r="AN963" s="2"/>
      <c r="AO963" s="2"/>
    </row>
    <row r="964" spans="30:41" ht="13.5">
      <c r="AD964" s="5">
        <f t="shared" si="81"/>
        <v>962</v>
      </c>
      <c r="AE964" s="97">
        <f t="shared" si="80"/>
        <v>96100</v>
      </c>
      <c r="AF964" s="2"/>
      <c r="AG964" s="2"/>
      <c r="AH964" s="2"/>
      <c r="AI964" s="6"/>
      <c r="AN964" s="2"/>
      <c r="AO964" s="2"/>
    </row>
    <row r="965" spans="30:41" ht="13.5">
      <c r="AD965" s="5">
        <f t="shared" si="81"/>
        <v>963</v>
      </c>
      <c r="AE965" s="97">
        <f aca="true" t="shared" si="82" ref="AE965:AE1003">AE964+100</f>
        <v>96200</v>
      </c>
      <c r="AF965" s="2"/>
      <c r="AG965" s="2"/>
      <c r="AH965" s="2"/>
      <c r="AI965" s="6"/>
      <c r="AN965" s="2"/>
      <c r="AO965" s="2"/>
    </row>
    <row r="966" spans="30:41" ht="13.5">
      <c r="AD966" s="5">
        <f t="shared" si="81"/>
        <v>964</v>
      </c>
      <c r="AE966" s="97">
        <f t="shared" si="82"/>
        <v>96300</v>
      </c>
      <c r="AF966" s="2"/>
      <c r="AG966" s="2"/>
      <c r="AH966" s="2"/>
      <c r="AI966" s="6"/>
      <c r="AN966" s="2"/>
      <c r="AO966" s="2"/>
    </row>
    <row r="967" spans="30:41" ht="13.5">
      <c r="AD967" s="5">
        <f t="shared" si="81"/>
        <v>965</v>
      </c>
      <c r="AE967" s="97">
        <f t="shared" si="82"/>
        <v>96400</v>
      </c>
      <c r="AF967" s="2"/>
      <c r="AG967" s="2"/>
      <c r="AH967" s="2"/>
      <c r="AI967" s="6"/>
      <c r="AN967" s="2"/>
      <c r="AO967" s="2"/>
    </row>
    <row r="968" spans="30:41" ht="13.5">
      <c r="AD968" s="5">
        <f t="shared" si="81"/>
        <v>966</v>
      </c>
      <c r="AE968" s="97">
        <f t="shared" si="82"/>
        <v>96500</v>
      </c>
      <c r="AF968" s="2"/>
      <c r="AG968" s="2"/>
      <c r="AH968" s="2"/>
      <c r="AI968" s="6"/>
      <c r="AN968" s="2"/>
      <c r="AO968" s="2"/>
    </row>
    <row r="969" spans="30:41" ht="13.5">
      <c r="AD969" s="5">
        <f t="shared" si="81"/>
        <v>967</v>
      </c>
      <c r="AE969" s="97">
        <f t="shared" si="82"/>
        <v>96600</v>
      </c>
      <c r="AF969" s="2"/>
      <c r="AG969" s="2"/>
      <c r="AH969" s="2"/>
      <c r="AI969" s="6"/>
      <c r="AN969" s="2"/>
      <c r="AO969" s="2"/>
    </row>
    <row r="970" spans="30:41" ht="13.5">
      <c r="AD970" s="5">
        <f t="shared" si="81"/>
        <v>968</v>
      </c>
      <c r="AE970" s="97">
        <f t="shared" si="82"/>
        <v>96700</v>
      </c>
      <c r="AF970" s="2"/>
      <c r="AG970" s="2"/>
      <c r="AH970" s="2"/>
      <c r="AI970" s="6"/>
      <c r="AN970" s="2"/>
      <c r="AO970" s="2"/>
    </row>
    <row r="971" spans="30:41" ht="13.5">
      <c r="AD971" s="5">
        <f t="shared" si="81"/>
        <v>969</v>
      </c>
      <c r="AE971" s="97">
        <f t="shared" si="82"/>
        <v>96800</v>
      </c>
      <c r="AF971" s="2"/>
      <c r="AG971" s="2"/>
      <c r="AH971" s="2"/>
      <c r="AI971" s="6"/>
      <c r="AN971" s="2"/>
      <c r="AO971" s="2"/>
    </row>
    <row r="972" spans="30:41" ht="13.5">
      <c r="AD972" s="5">
        <f t="shared" si="81"/>
        <v>970</v>
      </c>
      <c r="AE972" s="97">
        <f t="shared" si="82"/>
        <v>96900</v>
      </c>
      <c r="AF972" s="2"/>
      <c r="AG972" s="2"/>
      <c r="AH972" s="2"/>
      <c r="AI972" s="6"/>
      <c r="AN972" s="2"/>
      <c r="AO972" s="2"/>
    </row>
    <row r="973" spans="30:41" ht="13.5">
      <c r="AD973" s="5">
        <f t="shared" si="81"/>
        <v>971</v>
      </c>
      <c r="AE973" s="97">
        <f t="shared" si="82"/>
        <v>97000</v>
      </c>
      <c r="AF973" s="2"/>
      <c r="AG973" s="2"/>
      <c r="AH973" s="2"/>
      <c r="AI973" s="6"/>
      <c r="AN973" s="2"/>
      <c r="AO973" s="2"/>
    </row>
    <row r="974" spans="30:41" ht="13.5">
      <c r="AD974" s="5">
        <f t="shared" si="81"/>
        <v>972</v>
      </c>
      <c r="AE974" s="97">
        <f t="shared" si="82"/>
        <v>97100</v>
      </c>
      <c r="AF974" s="2"/>
      <c r="AG974" s="2"/>
      <c r="AH974" s="2"/>
      <c r="AI974" s="6"/>
      <c r="AN974" s="2"/>
      <c r="AO974" s="2"/>
    </row>
    <row r="975" spans="30:41" ht="13.5">
      <c r="AD975" s="5">
        <f t="shared" si="81"/>
        <v>973</v>
      </c>
      <c r="AE975" s="97">
        <f t="shared" si="82"/>
        <v>97200</v>
      </c>
      <c r="AF975" s="2"/>
      <c r="AG975" s="2"/>
      <c r="AH975" s="2"/>
      <c r="AI975" s="6"/>
      <c r="AN975" s="2"/>
      <c r="AO975" s="2"/>
    </row>
    <row r="976" spans="30:41" ht="13.5">
      <c r="AD976" s="5">
        <f t="shared" si="81"/>
        <v>974</v>
      </c>
      <c r="AE976" s="97">
        <f t="shared" si="82"/>
        <v>97300</v>
      </c>
      <c r="AF976" s="2"/>
      <c r="AG976" s="2"/>
      <c r="AH976" s="2"/>
      <c r="AI976" s="6"/>
      <c r="AN976" s="2"/>
      <c r="AO976" s="2"/>
    </row>
    <row r="977" spans="30:41" ht="13.5">
      <c r="AD977" s="5">
        <f t="shared" si="81"/>
        <v>975</v>
      </c>
      <c r="AE977" s="97">
        <f t="shared" si="82"/>
        <v>97400</v>
      </c>
      <c r="AF977" s="2"/>
      <c r="AG977" s="2"/>
      <c r="AH977" s="2"/>
      <c r="AI977" s="6"/>
      <c r="AN977" s="2"/>
      <c r="AO977" s="2"/>
    </row>
    <row r="978" spans="30:41" ht="13.5">
      <c r="AD978" s="5">
        <f t="shared" si="81"/>
        <v>976</v>
      </c>
      <c r="AE978" s="97">
        <f t="shared" si="82"/>
        <v>97500</v>
      </c>
      <c r="AF978" s="2"/>
      <c r="AG978" s="2"/>
      <c r="AH978" s="2"/>
      <c r="AI978" s="6"/>
      <c r="AN978" s="2"/>
      <c r="AO978" s="2"/>
    </row>
    <row r="979" spans="30:41" ht="13.5">
      <c r="AD979" s="5">
        <f t="shared" si="81"/>
        <v>977</v>
      </c>
      <c r="AE979" s="97">
        <f t="shared" si="82"/>
        <v>97600</v>
      </c>
      <c r="AF979" s="2"/>
      <c r="AG979" s="2"/>
      <c r="AH979" s="2"/>
      <c r="AI979" s="6"/>
      <c r="AN979" s="2"/>
      <c r="AO979" s="2"/>
    </row>
    <row r="980" spans="30:41" ht="13.5">
      <c r="AD980" s="5">
        <f t="shared" si="81"/>
        <v>978</v>
      </c>
      <c r="AE980" s="97">
        <f t="shared" si="82"/>
        <v>97700</v>
      </c>
      <c r="AF980" s="2"/>
      <c r="AG980" s="2"/>
      <c r="AH980" s="2"/>
      <c r="AI980" s="6"/>
      <c r="AN980" s="2"/>
      <c r="AO980" s="2"/>
    </row>
    <row r="981" spans="30:41" ht="13.5">
      <c r="AD981" s="5">
        <f t="shared" si="81"/>
        <v>979</v>
      </c>
      <c r="AE981" s="97">
        <f t="shared" si="82"/>
        <v>97800</v>
      </c>
      <c r="AF981" s="2"/>
      <c r="AG981" s="2"/>
      <c r="AH981" s="2"/>
      <c r="AI981" s="6"/>
      <c r="AN981" s="2"/>
      <c r="AO981" s="2"/>
    </row>
    <row r="982" spans="30:41" ht="13.5">
      <c r="AD982" s="5">
        <f t="shared" si="81"/>
        <v>980</v>
      </c>
      <c r="AE982" s="97">
        <f t="shared" si="82"/>
        <v>97900</v>
      </c>
      <c r="AF982" s="2"/>
      <c r="AG982" s="2"/>
      <c r="AH982" s="2"/>
      <c r="AI982" s="6"/>
      <c r="AN982" s="2"/>
      <c r="AO982" s="2"/>
    </row>
    <row r="983" spans="30:41" ht="13.5">
      <c r="AD983" s="5">
        <f t="shared" si="81"/>
        <v>981</v>
      </c>
      <c r="AE983" s="97">
        <f t="shared" si="82"/>
        <v>98000</v>
      </c>
      <c r="AF983" s="2"/>
      <c r="AG983" s="2"/>
      <c r="AH983" s="2"/>
      <c r="AI983" s="6"/>
      <c r="AN983" s="2"/>
      <c r="AO983" s="2"/>
    </row>
    <row r="984" spans="30:41" ht="13.5">
      <c r="AD984" s="5">
        <f t="shared" si="81"/>
        <v>982</v>
      </c>
      <c r="AE984" s="97">
        <f t="shared" si="82"/>
        <v>98100</v>
      </c>
      <c r="AF984" s="2"/>
      <c r="AG984" s="2"/>
      <c r="AH984" s="2"/>
      <c r="AI984" s="6"/>
      <c r="AN984" s="2"/>
      <c r="AO984" s="2"/>
    </row>
    <row r="985" spans="30:41" ht="13.5">
      <c r="AD985" s="5">
        <f t="shared" si="81"/>
        <v>983</v>
      </c>
      <c r="AE985" s="97">
        <f t="shared" si="82"/>
        <v>98200</v>
      </c>
      <c r="AF985" s="2"/>
      <c r="AG985" s="2"/>
      <c r="AH985" s="2"/>
      <c r="AI985" s="6"/>
      <c r="AN985" s="2"/>
      <c r="AO985" s="2"/>
    </row>
    <row r="986" spans="30:41" ht="13.5">
      <c r="AD986" s="5">
        <f t="shared" si="81"/>
        <v>984</v>
      </c>
      <c r="AE986" s="97">
        <f t="shared" si="82"/>
        <v>98300</v>
      </c>
      <c r="AF986" s="2"/>
      <c r="AG986" s="2"/>
      <c r="AH986" s="2"/>
      <c r="AI986" s="6"/>
      <c r="AN986" s="2"/>
      <c r="AO986" s="2"/>
    </row>
    <row r="987" spans="30:41" ht="13.5">
      <c r="AD987" s="5">
        <f t="shared" si="81"/>
        <v>985</v>
      </c>
      <c r="AE987" s="97">
        <f t="shared" si="82"/>
        <v>98400</v>
      </c>
      <c r="AF987" s="2"/>
      <c r="AG987" s="2"/>
      <c r="AH987" s="2"/>
      <c r="AI987" s="6"/>
      <c r="AN987" s="2"/>
      <c r="AO987" s="2"/>
    </row>
    <row r="988" spans="30:41" ht="13.5">
      <c r="AD988" s="5">
        <f t="shared" si="81"/>
        <v>986</v>
      </c>
      <c r="AE988" s="97">
        <f t="shared" si="82"/>
        <v>98500</v>
      </c>
      <c r="AF988" s="2"/>
      <c r="AG988" s="2"/>
      <c r="AH988" s="2"/>
      <c r="AI988" s="6"/>
      <c r="AN988" s="2"/>
      <c r="AO988" s="2"/>
    </row>
    <row r="989" spans="30:41" ht="13.5">
      <c r="AD989" s="5">
        <f t="shared" si="81"/>
        <v>987</v>
      </c>
      <c r="AE989" s="97">
        <f t="shared" si="82"/>
        <v>98600</v>
      </c>
      <c r="AF989" s="2"/>
      <c r="AG989" s="2"/>
      <c r="AH989" s="2"/>
      <c r="AI989" s="6"/>
      <c r="AN989" s="2"/>
      <c r="AO989" s="2"/>
    </row>
    <row r="990" spans="30:41" ht="13.5">
      <c r="AD990" s="5">
        <f t="shared" si="81"/>
        <v>988</v>
      </c>
      <c r="AE990" s="97">
        <f t="shared" si="82"/>
        <v>98700</v>
      </c>
      <c r="AF990" s="2"/>
      <c r="AG990" s="2"/>
      <c r="AH990" s="2"/>
      <c r="AI990" s="6"/>
      <c r="AN990" s="2"/>
      <c r="AO990" s="2"/>
    </row>
    <row r="991" spans="30:41" ht="13.5">
      <c r="AD991" s="5">
        <f t="shared" si="81"/>
        <v>989</v>
      </c>
      <c r="AE991" s="97">
        <f t="shared" si="82"/>
        <v>98800</v>
      </c>
      <c r="AF991" s="2"/>
      <c r="AG991" s="2"/>
      <c r="AH991" s="2"/>
      <c r="AI991" s="6"/>
      <c r="AN991" s="2"/>
      <c r="AO991" s="2"/>
    </row>
    <row r="992" spans="30:41" ht="13.5">
      <c r="AD992" s="5">
        <f t="shared" si="81"/>
        <v>990</v>
      </c>
      <c r="AE992" s="97">
        <f t="shared" si="82"/>
        <v>98900</v>
      </c>
      <c r="AF992" s="2"/>
      <c r="AG992" s="2"/>
      <c r="AH992" s="2"/>
      <c r="AI992" s="6"/>
      <c r="AN992" s="2"/>
      <c r="AO992" s="2"/>
    </row>
    <row r="993" spans="30:41" ht="13.5">
      <c r="AD993" s="5">
        <f t="shared" si="81"/>
        <v>991</v>
      </c>
      <c r="AE993" s="97">
        <f t="shared" si="82"/>
        <v>99000</v>
      </c>
      <c r="AF993" s="2"/>
      <c r="AG993" s="2"/>
      <c r="AH993" s="2"/>
      <c r="AI993" s="6"/>
      <c r="AN993" s="2"/>
      <c r="AO993" s="2"/>
    </row>
    <row r="994" spans="30:41" ht="13.5">
      <c r="AD994" s="5">
        <f t="shared" si="81"/>
        <v>992</v>
      </c>
      <c r="AE994" s="97">
        <f t="shared" si="82"/>
        <v>99100</v>
      </c>
      <c r="AF994" s="2"/>
      <c r="AG994" s="2"/>
      <c r="AH994" s="2"/>
      <c r="AI994" s="6"/>
      <c r="AN994" s="2"/>
      <c r="AO994" s="2"/>
    </row>
    <row r="995" spans="30:41" ht="13.5">
      <c r="AD995" s="5">
        <f t="shared" si="81"/>
        <v>993</v>
      </c>
      <c r="AE995" s="97">
        <f t="shared" si="82"/>
        <v>99200</v>
      </c>
      <c r="AF995" s="2"/>
      <c r="AG995" s="2"/>
      <c r="AH995" s="2"/>
      <c r="AI995" s="6"/>
      <c r="AN995" s="2"/>
      <c r="AO995" s="2"/>
    </row>
    <row r="996" spans="30:35" ht="13.5">
      <c r="AD996" s="5">
        <f t="shared" si="81"/>
        <v>994</v>
      </c>
      <c r="AE996" s="97">
        <f t="shared" si="82"/>
        <v>99300</v>
      </c>
      <c r="AF996" s="2"/>
      <c r="AG996" s="2"/>
      <c r="AH996" s="2"/>
      <c r="AI996" s="6"/>
    </row>
    <row r="997" spans="30:35" ht="13.5">
      <c r="AD997" s="5">
        <f t="shared" si="81"/>
        <v>995</v>
      </c>
      <c r="AE997" s="97">
        <f t="shared" si="82"/>
        <v>99400</v>
      </c>
      <c r="AF997" s="2"/>
      <c r="AG997" s="2"/>
      <c r="AH997" s="2"/>
      <c r="AI997" s="6"/>
    </row>
    <row r="998" spans="30:35" ht="13.5">
      <c r="AD998" s="5">
        <f t="shared" si="81"/>
        <v>996</v>
      </c>
      <c r="AE998" s="97">
        <f t="shared" si="82"/>
        <v>99500</v>
      </c>
      <c r="AF998" s="2"/>
      <c r="AG998" s="2"/>
      <c r="AH998" s="2"/>
      <c r="AI998" s="6"/>
    </row>
    <row r="999" spans="30:35" ht="13.5">
      <c r="AD999" s="5">
        <f t="shared" si="81"/>
        <v>997</v>
      </c>
      <c r="AE999" s="97">
        <f t="shared" si="82"/>
        <v>99600</v>
      </c>
      <c r="AF999" s="2"/>
      <c r="AG999" s="2"/>
      <c r="AH999" s="2"/>
      <c r="AI999" s="6"/>
    </row>
    <row r="1000" spans="30:35" ht="13.5">
      <c r="AD1000" s="5">
        <f t="shared" si="81"/>
        <v>998</v>
      </c>
      <c r="AE1000" s="97">
        <f t="shared" si="82"/>
        <v>99700</v>
      </c>
      <c r="AF1000" s="2"/>
      <c r="AG1000" s="2"/>
      <c r="AH1000" s="2"/>
      <c r="AI1000" s="6"/>
    </row>
    <row r="1001" spans="30:35" ht="13.5">
      <c r="AD1001" s="5">
        <f>AD1000+1</f>
        <v>999</v>
      </c>
      <c r="AE1001" s="97">
        <f t="shared" si="82"/>
        <v>99800</v>
      </c>
      <c r="AF1001" s="2"/>
      <c r="AG1001" s="2"/>
      <c r="AH1001" s="2"/>
      <c r="AI1001" s="6"/>
    </row>
    <row r="1002" spans="30:35" ht="13.5">
      <c r="AD1002" s="5">
        <f>AD1001+1</f>
        <v>1000</v>
      </c>
      <c r="AE1002" s="97">
        <f t="shared" si="82"/>
        <v>99900</v>
      </c>
      <c r="AF1002" s="2"/>
      <c r="AG1002" s="2"/>
      <c r="AH1002" s="2"/>
      <c r="AI1002" s="6"/>
    </row>
    <row r="1003" spans="30:35" ht="14.25" thickBot="1">
      <c r="AD1003" s="7">
        <f>AD1002+1</f>
        <v>1001</v>
      </c>
      <c r="AE1003" s="97">
        <f t="shared" si="82"/>
        <v>100000</v>
      </c>
      <c r="AF1003" s="8"/>
      <c r="AG1003" s="8"/>
      <c r="AH1003" s="8"/>
      <c r="AI1003" s="9"/>
    </row>
  </sheetData>
  <sheetProtection selectLockedCells="1" selectUnlockedCells="1"/>
  <mergeCells count="8">
    <mergeCell ref="BF2:BH2"/>
    <mergeCell ref="BI2:BK2"/>
    <mergeCell ref="AL1:AN1"/>
    <mergeCell ref="R15:T15"/>
    <mergeCell ref="AD1:AF1"/>
    <mergeCell ref="H1:L1"/>
    <mergeCell ref="A1:E1"/>
    <mergeCell ref="R6:T6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00390625" style="0" customWidth="1"/>
    <col min="2" max="2" width="11.00390625" style="0" customWidth="1"/>
    <col min="3" max="3" width="41.28125" style="0" customWidth="1"/>
  </cols>
  <sheetData>
    <row r="1" spans="1:3" ht="12.75">
      <c r="A1" s="185" t="s">
        <v>1281</v>
      </c>
      <c r="B1" s="185"/>
      <c r="C1" s="251"/>
    </row>
    <row r="2" spans="1:3" ht="12.75">
      <c r="A2" s="252" t="s">
        <v>1282</v>
      </c>
      <c r="B2" s="252" t="s">
        <v>1284</v>
      </c>
      <c r="C2" s="252" t="s">
        <v>1283</v>
      </c>
    </row>
    <row r="3" spans="1:3" ht="12.75">
      <c r="A3" s="250">
        <v>41947</v>
      </c>
      <c r="B3" s="250">
        <v>42064</v>
      </c>
      <c r="C3" s="251" t="s">
        <v>1285</v>
      </c>
    </row>
    <row r="4" spans="1:3" ht="12.75">
      <c r="A4" s="253">
        <v>41947</v>
      </c>
      <c r="C4" s="182" t="s">
        <v>1286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9"/>
  <sheetViews>
    <sheetView zoomScale="75" zoomScaleNormal="75" zoomScalePageLayoutView="0" workbookViewId="0" topLeftCell="A1">
      <pane xSplit="1" ySplit="1" topLeftCell="B2" activePane="bottomRight" state="frozen"/>
      <selection pane="topLeft" activeCell="C6" sqref="C6:E6"/>
      <selection pane="topRight" activeCell="C6" sqref="C6:E6"/>
      <selection pane="bottomLeft" activeCell="C6" sqref="C6:E6"/>
      <selection pane="bottomRight" activeCell="A23" sqref="A23"/>
    </sheetView>
  </sheetViews>
  <sheetFormatPr defaultColWidth="9.140625" defaultRowHeight="12.75"/>
  <cols>
    <col min="1" max="1" width="13.7109375" style="148" bestFit="1" customWidth="1"/>
  </cols>
  <sheetData>
    <row r="1" ht="12.75">
      <c r="A1" s="148" t="s">
        <v>1213</v>
      </c>
    </row>
    <row r="2" ht="12.75">
      <c r="A2" s="148">
        <v>1</v>
      </c>
    </row>
    <row r="3" ht="12.75">
      <c r="A3" s="148">
        <v>2</v>
      </c>
    </row>
    <row r="4" ht="12.75">
      <c r="A4" s="148">
        <v>3</v>
      </c>
    </row>
    <row r="5" ht="12.75">
      <c r="A5" s="148">
        <v>4</v>
      </c>
    </row>
    <row r="6" ht="12.75">
      <c r="A6" s="148">
        <v>6</v>
      </c>
    </row>
    <row r="7" ht="12.75">
      <c r="A7" s="148">
        <v>7</v>
      </c>
    </row>
    <row r="8" ht="12.75">
      <c r="A8" s="148">
        <v>8</v>
      </c>
    </row>
    <row r="9" ht="12.75">
      <c r="A9" s="148">
        <v>9</v>
      </c>
    </row>
    <row r="10" ht="12.75">
      <c r="A10" s="148">
        <v>90</v>
      </c>
    </row>
    <row r="11" ht="12.75">
      <c r="A11" s="148">
        <v>91</v>
      </c>
    </row>
    <row r="12" ht="12.75">
      <c r="A12" s="148">
        <v>92</v>
      </c>
    </row>
    <row r="13" ht="12.75">
      <c r="A13" s="148">
        <v>93</v>
      </c>
    </row>
    <row r="14" ht="12.75">
      <c r="A14" s="148">
        <v>94</v>
      </c>
    </row>
    <row r="15" ht="12.75">
      <c r="A15" s="148">
        <v>95</v>
      </c>
    </row>
    <row r="16" ht="12.75">
      <c r="A16" s="148">
        <v>96</v>
      </c>
    </row>
    <row r="17" ht="12.75">
      <c r="A17" s="148">
        <v>97</v>
      </c>
    </row>
    <row r="18" ht="12.75">
      <c r="A18" s="148">
        <v>98</v>
      </c>
    </row>
    <row r="19" ht="12.75">
      <c r="A19" s="148">
        <v>99</v>
      </c>
    </row>
    <row r="20" ht="12.75">
      <c r="A20" s="148">
        <v>213</v>
      </c>
    </row>
    <row r="21" ht="12.75">
      <c r="A21" s="148">
        <v>269</v>
      </c>
    </row>
    <row r="22" ht="12.75">
      <c r="A22" s="148">
        <v>340</v>
      </c>
    </row>
    <row r="23" ht="12.75">
      <c r="A23" s="148">
        <v>343</v>
      </c>
    </row>
    <row r="24" ht="12.75">
      <c r="A24" s="148">
        <v>345</v>
      </c>
    </row>
    <row r="25" ht="12.75">
      <c r="A25" s="148">
        <v>348</v>
      </c>
    </row>
    <row r="26" ht="12.75">
      <c r="A26" s="148">
        <v>353</v>
      </c>
    </row>
    <row r="27" ht="12.75">
      <c r="A27" s="148">
        <v>428</v>
      </c>
    </row>
    <row r="28" ht="12.75">
      <c r="A28" s="148">
        <v>429</v>
      </c>
    </row>
    <row r="29" ht="12.75">
      <c r="A29" s="148">
        <v>517</v>
      </c>
    </row>
    <row r="30" ht="12.75">
      <c r="A30" s="148">
        <v>518</v>
      </c>
    </row>
    <row r="31" ht="12.75">
      <c r="A31" s="148">
        <v>519</v>
      </c>
    </row>
    <row r="32" ht="12.75">
      <c r="A32" s="148">
        <v>529</v>
      </c>
    </row>
    <row r="33" ht="12.75">
      <c r="A33" s="148">
        <v>533</v>
      </c>
    </row>
    <row r="34" ht="12.75">
      <c r="A34" s="148">
        <v>536</v>
      </c>
    </row>
    <row r="35" ht="12.75">
      <c r="A35" s="148">
        <v>552</v>
      </c>
    </row>
    <row r="36" ht="12.75">
      <c r="A36" s="148">
        <v>568</v>
      </c>
    </row>
    <row r="37" ht="12.75">
      <c r="A37" s="148">
        <v>578</v>
      </c>
    </row>
    <row r="38" ht="12.75">
      <c r="A38" s="148">
        <v>579</v>
      </c>
    </row>
    <row r="39" ht="12.75">
      <c r="A39" s="148">
        <v>589</v>
      </c>
    </row>
    <row r="40" ht="12.75">
      <c r="A40" s="148">
        <v>621</v>
      </c>
    </row>
    <row r="41" ht="12.75">
      <c r="A41" s="148">
        <v>632</v>
      </c>
    </row>
    <row r="42" ht="12.75">
      <c r="A42" s="148">
        <v>642</v>
      </c>
    </row>
    <row r="43" ht="12.75">
      <c r="A43" s="148">
        <v>643</v>
      </c>
    </row>
    <row r="44" ht="12.75">
      <c r="A44" s="148">
        <v>659</v>
      </c>
    </row>
    <row r="45" ht="12.75">
      <c r="A45" s="148">
        <v>663</v>
      </c>
    </row>
    <row r="46" ht="12.75">
      <c r="A46" s="148">
        <v>682</v>
      </c>
    </row>
    <row r="47" ht="12.75">
      <c r="A47" s="148">
        <v>694</v>
      </c>
    </row>
    <row r="48" ht="12.75">
      <c r="A48" s="148">
        <v>695</v>
      </c>
    </row>
    <row r="49" ht="12.75">
      <c r="A49" s="148">
        <v>696</v>
      </c>
    </row>
    <row r="50" ht="12.75">
      <c r="A50" s="148">
        <v>697</v>
      </c>
    </row>
    <row r="51" ht="12.75">
      <c r="A51" s="148">
        <v>698</v>
      </c>
    </row>
    <row r="52" ht="12.75">
      <c r="A52" s="148">
        <v>699</v>
      </c>
    </row>
    <row r="53" ht="12.75">
      <c r="A53" s="148">
        <v>702</v>
      </c>
    </row>
    <row r="54" ht="12.75">
      <c r="A54" s="148">
        <v>709</v>
      </c>
    </row>
    <row r="55" ht="12.75">
      <c r="A55" s="148">
        <v>715</v>
      </c>
    </row>
    <row r="56" ht="12.75">
      <c r="A56" s="148">
        <v>732</v>
      </c>
    </row>
    <row r="57" ht="12.75">
      <c r="A57" s="148">
        <v>742</v>
      </c>
    </row>
    <row r="58" ht="12.75">
      <c r="A58" s="148">
        <v>817</v>
      </c>
    </row>
    <row r="59" ht="12.75">
      <c r="A59" s="148">
        <v>818</v>
      </c>
    </row>
    <row r="60" ht="12.75">
      <c r="A60" s="148">
        <v>819</v>
      </c>
    </row>
    <row r="61" ht="12.75">
      <c r="A61" s="148">
        <v>839</v>
      </c>
    </row>
    <row r="62" ht="12.75">
      <c r="A62" s="148">
        <v>848</v>
      </c>
    </row>
    <row r="63" ht="12.75">
      <c r="A63" s="148">
        <v>849</v>
      </c>
    </row>
    <row r="64" ht="12.75">
      <c r="A64" s="148">
        <v>854</v>
      </c>
    </row>
    <row r="65" ht="12.75">
      <c r="A65" s="148">
        <v>858</v>
      </c>
    </row>
    <row r="66" ht="12.75">
      <c r="A66" s="148">
        <v>861</v>
      </c>
    </row>
    <row r="67" ht="12.75">
      <c r="A67" s="148">
        <v>862</v>
      </c>
    </row>
    <row r="68" ht="12.75">
      <c r="A68" s="148">
        <v>866</v>
      </c>
    </row>
    <row r="69" ht="12.75">
      <c r="A69" s="148">
        <v>867</v>
      </c>
    </row>
    <row r="70" ht="12.75">
      <c r="A70" s="148">
        <v>868</v>
      </c>
    </row>
    <row r="71" ht="12.75">
      <c r="A71" s="148">
        <v>869</v>
      </c>
    </row>
    <row r="72" ht="12.75">
      <c r="A72" s="148">
        <v>876</v>
      </c>
    </row>
    <row r="73" ht="12.75">
      <c r="A73" s="148">
        <v>886</v>
      </c>
    </row>
    <row r="74" ht="12.75">
      <c r="A74" s="148">
        <v>887</v>
      </c>
    </row>
    <row r="75" ht="12.75">
      <c r="A75" s="148">
        <v>888</v>
      </c>
    </row>
    <row r="76" ht="12.75">
      <c r="A76" s="148">
        <v>892</v>
      </c>
    </row>
    <row r="77" ht="12.75">
      <c r="A77" s="148">
        <v>896</v>
      </c>
    </row>
    <row r="78" ht="12.75">
      <c r="A78" s="148">
        <v>899</v>
      </c>
    </row>
    <row r="79" ht="12.75">
      <c r="A79" s="148">
        <v>909</v>
      </c>
    </row>
    <row r="80" ht="12.75">
      <c r="A80" s="148">
        <v>929</v>
      </c>
    </row>
    <row r="81" ht="12.75">
      <c r="A81" s="148">
        <v>962</v>
      </c>
    </row>
    <row r="82" ht="12.75">
      <c r="A82" s="148">
        <v>963</v>
      </c>
    </row>
    <row r="83" ht="12.75">
      <c r="A83" s="148">
        <v>964</v>
      </c>
    </row>
    <row r="84" ht="12.75">
      <c r="A84" s="148">
        <v>965</v>
      </c>
    </row>
    <row r="85" ht="12.75">
      <c r="A85" s="148">
        <v>966</v>
      </c>
    </row>
    <row r="86" ht="12.75">
      <c r="A86" s="148">
        <v>969</v>
      </c>
    </row>
    <row r="87" ht="12.75">
      <c r="A87" s="148">
        <v>987</v>
      </c>
    </row>
    <row r="88" ht="12.75">
      <c r="A88" s="148" t="s">
        <v>1027</v>
      </c>
    </row>
    <row r="89" ht="12.75">
      <c r="A89" s="148" t="s">
        <v>1027</v>
      </c>
    </row>
    <row r="90" ht="12.75">
      <c r="A90" s="148" t="s">
        <v>1027</v>
      </c>
    </row>
    <row r="91" ht="12.75">
      <c r="A91" s="148" t="s">
        <v>1027</v>
      </c>
    </row>
    <row r="92" ht="12.75">
      <c r="A92" s="148" t="s">
        <v>1027</v>
      </c>
    </row>
    <row r="93" ht="12.75">
      <c r="A93" s="148" t="s">
        <v>1027</v>
      </c>
    </row>
    <row r="94" ht="12.75">
      <c r="A94" s="148" t="s">
        <v>1027</v>
      </c>
    </row>
    <row r="95" ht="12.75">
      <c r="A95" s="148" t="s">
        <v>1027</v>
      </c>
    </row>
    <row r="96" ht="12.75">
      <c r="A96" s="148" t="s">
        <v>1027</v>
      </c>
    </row>
    <row r="97" ht="12.75">
      <c r="A97" s="148" t="s">
        <v>1027</v>
      </c>
    </row>
    <row r="98" ht="12.75">
      <c r="A98" s="148" t="s">
        <v>1027</v>
      </c>
    </row>
    <row r="99" ht="12.75">
      <c r="A99" s="148" t="s">
        <v>1027</v>
      </c>
    </row>
    <row r="100" ht="12.75">
      <c r="A100" s="148" t="s">
        <v>1027</v>
      </c>
    </row>
    <row r="101" ht="12.75">
      <c r="A101" s="148" t="s">
        <v>1027</v>
      </c>
    </row>
    <row r="102" ht="12.75">
      <c r="A102" s="148" t="s">
        <v>1027</v>
      </c>
    </row>
    <row r="103" ht="12.75">
      <c r="A103" s="148" t="s">
        <v>1027</v>
      </c>
    </row>
    <row r="104" ht="12.75">
      <c r="A104" s="148" t="s">
        <v>1027</v>
      </c>
    </row>
    <row r="105" ht="12.75">
      <c r="A105" s="148" t="s">
        <v>1027</v>
      </c>
    </row>
    <row r="106" ht="12.75">
      <c r="A106" s="148" t="s">
        <v>1027</v>
      </c>
    </row>
    <row r="107" ht="12.75">
      <c r="A107" s="148" t="s">
        <v>1027</v>
      </c>
    </row>
    <row r="108" ht="12.75">
      <c r="A108" s="148" t="s">
        <v>1027</v>
      </c>
    </row>
    <row r="109" ht="12.75">
      <c r="A109" s="148" t="s">
        <v>1027</v>
      </c>
    </row>
    <row r="110" ht="12.75">
      <c r="A110" s="148" t="s">
        <v>1027</v>
      </c>
    </row>
    <row r="111" ht="12.75">
      <c r="A111" s="148" t="s">
        <v>1027</v>
      </c>
    </row>
    <row r="112" ht="12.75">
      <c r="A112" s="148" t="s">
        <v>1027</v>
      </c>
    </row>
    <row r="113" ht="12.75">
      <c r="A113" s="148" t="s">
        <v>1027</v>
      </c>
    </row>
    <row r="114" ht="12.75">
      <c r="A114" s="148" t="s">
        <v>1027</v>
      </c>
    </row>
    <row r="115" ht="12.75">
      <c r="A115" s="148" t="s">
        <v>1027</v>
      </c>
    </row>
    <row r="116" ht="12.75">
      <c r="A116" s="148" t="s">
        <v>1027</v>
      </c>
    </row>
    <row r="117" ht="12.75">
      <c r="A117" s="148" t="s">
        <v>1027</v>
      </c>
    </row>
    <row r="118" ht="12.75">
      <c r="A118" s="148" t="s">
        <v>1027</v>
      </c>
    </row>
    <row r="119" ht="12.75">
      <c r="A119" s="148" t="s">
        <v>1027</v>
      </c>
    </row>
    <row r="120" ht="12.75">
      <c r="A120" s="148" t="s">
        <v>1027</v>
      </c>
    </row>
    <row r="121" ht="12.75">
      <c r="A121" s="148" t="s">
        <v>1027</v>
      </c>
    </row>
    <row r="122" ht="12.75">
      <c r="A122" s="148" t="s">
        <v>1027</v>
      </c>
    </row>
    <row r="123" ht="12.75">
      <c r="A123" s="148" t="s">
        <v>1027</v>
      </c>
    </row>
    <row r="124" ht="12.75">
      <c r="A124" s="148" t="s">
        <v>1027</v>
      </c>
    </row>
    <row r="125" ht="12.75">
      <c r="A125" s="148" t="s">
        <v>1027</v>
      </c>
    </row>
    <row r="126" ht="12.75">
      <c r="A126" s="148" t="s">
        <v>1027</v>
      </c>
    </row>
    <row r="127" ht="12.75">
      <c r="A127" s="148" t="s">
        <v>1027</v>
      </c>
    </row>
    <row r="128" ht="12.75">
      <c r="A128" s="148" t="s">
        <v>1027</v>
      </c>
    </row>
    <row r="129" ht="12.75">
      <c r="A129" s="148" t="s">
        <v>1027</v>
      </c>
    </row>
    <row r="130" ht="12.75">
      <c r="A130" s="148" t="s">
        <v>1027</v>
      </c>
    </row>
    <row r="131" ht="12.75">
      <c r="A131" s="148" t="s">
        <v>1027</v>
      </c>
    </row>
    <row r="132" ht="12.75">
      <c r="A132" s="148" t="s">
        <v>1027</v>
      </c>
    </row>
    <row r="133" ht="12.75">
      <c r="A133" s="148" t="s">
        <v>1027</v>
      </c>
    </row>
    <row r="134" ht="12.75">
      <c r="A134" s="148" t="s">
        <v>1027</v>
      </c>
    </row>
    <row r="135" ht="12.75">
      <c r="A135" s="148" t="s">
        <v>1027</v>
      </c>
    </row>
    <row r="136" ht="12.75">
      <c r="A136" s="148" t="s">
        <v>1027</v>
      </c>
    </row>
    <row r="137" ht="12.75">
      <c r="A137" s="148" t="s">
        <v>1027</v>
      </c>
    </row>
    <row r="138" ht="12.75">
      <c r="A138" s="148" t="s">
        <v>1027</v>
      </c>
    </row>
    <row r="139" ht="12.75">
      <c r="A139" s="148" t="s">
        <v>1027</v>
      </c>
    </row>
    <row r="140" ht="12.75">
      <c r="A140" s="148" t="s">
        <v>1027</v>
      </c>
    </row>
    <row r="141" ht="12.75">
      <c r="A141" s="148" t="s">
        <v>1027</v>
      </c>
    </row>
    <row r="142" ht="12.75">
      <c r="A142" s="148" t="s">
        <v>1027</v>
      </c>
    </row>
    <row r="143" ht="12.75">
      <c r="A143" s="148" t="s">
        <v>1027</v>
      </c>
    </row>
    <row r="144" ht="12.75">
      <c r="A144" s="148" t="s">
        <v>1027</v>
      </c>
    </row>
    <row r="145" ht="12.75">
      <c r="A145" s="148" t="s">
        <v>1027</v>
      </c>
    </row>
    <row r="146" ht="12.75">
      <c r="A146" s="148" t="s">
        <v>1027</v>
      </c>
    </row>
    <row r="147" ht="12.75">
      <c r="A147" s="148" t="s">
        <v>1027</v>
      </c>
    </row>
    <row r="148" ht="12.75">
      <c r="A148" s="148" t="s">
        <v>1027</v>
      </c>
    </row>
    <row r="149" ht="12.75">
      <c r="A149" s="148" t="s">
        <v>1027</v>
      </c>
    </row>
    <row r="150" ht="12.75">
      <c r="A150" s="148" t="s">
        <v>1027</v>
      </c>
    </row>
    <row r="151" ht="12.75">
      <c r="A151" s="148" t="s">
        <v>1027</v>
      </c>
    </row>
    <row r="152" ht="12.75">
      <c r="A152" s="148" t="s">
        <v>1027</v>
      </c>
    </row>
    <row r="153" ht="12.75">
      <c r="A153" s="148" t="s">
        <v>1027</v>
      </c>
    </row>
    <row r="154" ht="12.75">
      <c r="A154" s="148" t="s">
        <v>1027</v>
      </c>
    </row>
    <row r="155" ht="12.75">
      <c r="A155" s="148" t="s">
        <v>1027</v>
      </c>
    </row>
    <row r="156" ht="12.75">
      <c r="A156" s="148" t="s">
        <v>1027</v>
      </c>
    </row>
    <row r="157" ht="12.75">
      <c r="A157" s="148" t="s">
        <v>1027</v>
      </c>
    </row>
    <row r="158" ht="12.75">
      <c r="A158" s="148" t="s">
        <v>1027</v>
      </c>
    </row>
    <row r="159" ht="12.75">
      <c r="A159" s="148" t="s">
        <v>1027</v>
      </c>
    </row>
    <row r="160" ht="12.75">
      <c r="A160" s="148" t="s">
        <v>1027</v>
      </c>
    </row>
    <row r="161" ht="12.75">
      <c r="A161" s="148" t="s">
        <v>1027</v>
      </c>
    </row>
    <row r="162" ht="12.75">
      <c r="A162" s="148" t="s">
        <v>1027</v>
      </c>
    </row>
    <row r="163" ht="12.75">
      <c r="A163" s="148" t="s">
        <v>1027</v>
      </c>
    </row>
    <row r="164" ht="12.75">
      <c r="A164" s="148" t="s">
        <v>1027</v>
      </c>
    </row>
    <row r="165" ht="12.75">
      <c r="A165" s="148" t="s">
        <v>1027</v>
      </c>
    </row>
    <row r="166" ht="12.75">
      <c r="A166" s="148" t="s">
        <v>1027</v>
      </c>
    </row>
    <row r="167" ht="12.75">
      <c r="A167" s="148" t="s">
        <v>1027</v>
      </c>
    </row>
    <row r="168" ht="12.75">
      <c r="A168" s="148" t="s">
        <v>1027</v>
      </c>
    </row>
    <row r="169" ht="12.75">
      <c r="A169" s="148" t="s">
        <v>1027</v>
      </c>
    </row>
    <row r="170" ht="12.75">
      <c r="A170" s="148" t="s">
        <v>1027</v>
      </c>
    </row>
    <row r="171" ht="12.75">
      <c r="A171" s="148" t="s">
        <v>1027</v>
      </c>
    </row>
    <row r="172" ht="12.75">
      <c r="A172" s="148" t="s">
        <v>1027</v>
      </c>
    </row>
    <row r="173" ht="12.75">
      <c r="A173" s="148" t="s">
        <v>1027</v>
      </c>
    </row>
    <row r="174" ht="12.75">
      <c r="A174" s="148" t="s">
        <v>1027</v>
      </c>
    </row>
    <row r="175" ht="12.75">
      <c r="A175" s="148" t="s">
        <v>1027</v>
      </c>
    </row>
    <row r="176" ht="12.75">
      <c r="A176" s="148" t="s">
        <v>1027</v>
      </c>
    </row>
    <row r="177" ht="12.75">
      <c r="A177" s="148" t="s">
        <v>1027</v>
      </c>
    </row>
    <row r="178" ht="12.75">
      <c r="A178" s="148" t="s">
        <v>1027</v>
      </c>
    </row>
    <row r="179" ht="12.75">
      <c r="A179" s="148" t="s">
        <v>1027</v>
      </c>
    </row>
    <row r="180" ht="12.75">
      <c r="A180" s="148" t="s">
        <v>1027</v>
      </c>
    </row>
    <row r="181" ht="12.75">
      <c r="A181" s="148" t="s">
        <v>1027</v>
      </c>
    </row>
    <row r="182" ht="12.75">
      <c r="A182" s="148" t="s">
        <v>1027</v>
      </c>
    </row>
    <row r="183" ht="12.75">
      <c r="A183" s="148" t="s">
        <v>1027</v>
      </c>
    </row>
    <row r="184" ht="12.75">
      <c r="A184" s="148" t="s">
        <v>1027</v>
      </c>
    </row>
    <row r="185" ht="12.75">
      <c r="A185" s="148" t="s">
        <v>1027</v>
      </c>
    </row>
    <row r="186" ht="12.75">
      <c r="A186" s="148" t="s">
        <v>1027</v>
      </c>
    </row>
    <row r="187" ht="12.75">
      <c r="A187" s="148" t="s">
        <v>1027</v>
      </c>
    </row>
    <row r="188" ht="12.75">
      <c r="A188" s="148" t="s">
        <v>1027</v>
      </c>
    </row>
    <row r="189" ht="12.75">
      <c r="A189" s="148" t="s">
        <v>1027</v>
      </c>
    </row>
    <row r="190" ht="12.75">
      <c r="A190" s="148" t="s">
        <v>1027</v>
      </c>
    </row>
    <row r="191" ht="12.75">
      <c r="A191" s="148" t="s">
        <v>1027</v>
      </c>
    </row>
    <row r="192" ht="12.75">
      <c r="A192" s="148" t="s">
        <v>1027</v>
      </c>
    </row>
    <row r="193" ht="12.75">
      <c r="A193" s="148" t="s">
        <v>1027</v>
      </c>
    </row>
    <row r="194" ht="12.75">
      <c r="A194" s="148" t="s">
        <v>1027</v>
      </c>
    </row>
    <row r="195" ht="12.75">
      <c r="A195" s="148" t="s">
        <v>1027</v>
      </c>
    </row>
    <row r="196" ht="12.75">
      <c r="A196" s="148" t="s">
        <v>1027</v>
      </c>
    </row>
    <row r="197" ht="12.75">
      <c r="A197" s="148" t="s">
        <v>1027</v>
      </c>
    </row>
    <row r="198" ht="12.75">
      <c r="A198" s="148" t="s">
        <v>1027</v>
      </c>
    </row>
    <row r="199" ht="12.75">
      <c r="A199" s="148" t="s">
        <v>1027</v>
      </c>
    </row>
    <row r="200" ht="12.75">
      <c r="A200" s="148" t="s">
        <v>1027</v>
      </c>
    </row>
    <row r="201" ht="12.75">
      <c r="A201" s="148" t="s">
        <v>1027</v>
      </c>
    </row>
    <row r="202" ht="12.75">
      <c r="A202" s="148" t="s">
        <v>1027</v>
      </c>
    </row>
    <row r="203" ht="12.75">
      <c r="A203" s="148" t="s">
        <v>1027</v>
      </c>
    </row>
    <row r="204" ht="12.75">
      <c r="A204" s="148" t="s">
        <v>1027</v>
      </c>
    </row>
    <row r="205" ht="12.75">
      <c r="A205" s="148" t="s">
        <v>1027</v>
      </c>
    </row>
    <row r="206" ht="12.75">
      <c r="A206" s="148" t="s">
        <v>1027</v>
      </c>
    </row>
    <row r="207" ht="12.75">
      <c r="A207" s="148" t="s">
        <v>1027</v>
      </c>
    </row>
    <row r="208" ht="12.75">
      <c r="A208" s="148" t="s">
        <v>1027</v>
      </c>
    </row>
    <row r="209" ht="12.75">
      <c r="A209" s="148" t="s">
        <v>1027</v>
      </c>
    </row>
    <row r="210" ht="12.75">
      <c r="A210" s="148" t="s">
        <v>1027</v>
      </c>
    </row>
    <row r="211" ht="12.75">
      <c r="A211" s="148" t="s">
        <v>1027</v>
      </c>
    </row>
    <row r="212" ht="12.75">
      <c r="A212" s="148" t="s">
        <v>1027</v>
      </c>
    </row>
    <row r="213" ht="12.75">
      <c r="A213" s="148" t="s">
        <v>1027</v>
      </c>
    </row>
    <row r="214" ht="12.75">
      <c r="A214" s="148" t="s">
        <v>1027</v>
      </c>
    </row>
    <row r="215" ht="12.75">
      <c r="A215" s="148" t="s">
        <v>1027</v>
      </c>
    </row>
    <row r="216" ht="12.75">
      <c r="A216" s="148" t="s">
        <v>1027</v>
      </c>
    </row>
    <row r="217" ht="12.75">
      <c r="A217" s="148" t="s">
        <v>1027</v>
      </c>
    </row>
    <row r="218" ht="12.75">
      <c r="A218" s="148" t="s">
        <v>1027</v>
      </c>
    </row>
    <row r="219" ht="12.75">
      <c r="A219" s="148" t="s">
        <v>1027</v>
      </c>
    </row>
    <row r="220" ht="12.75">
      <c r="A220" s="148" t="s">
        <v>1027</v>
      </c>
    </row>
    <row r="221" ht="12.75">
      <c r="A221" s="148" t="s">
        <v>1027</v>
      </c>
    </row>
    <row r="222" ht="12.75">
      <c r="A222" s="148" t="s">
        <v>1027</v>
      </c>
    </row>
    <row r="223" ht="12.75">
      <c r="A223" s="148" t="s">
        <v>1027</v>
      </c>
    </row>
    <row r="224" ht="12.75">
      <c r="A224" s="148" t="s">
        <v>1027</v>
      </c>
    </row>
    <row r="225" ht="12.75">
      <c r="A225" s="148" t="s">
        <v>1027</v>
      </c>
    </row>
    <row r="226" ht="12.75">
      <c r="A226" s="148" t="s">
        <v>1027</v>
      </c>
    </row>
    <row r="227" ht="12.75">
      <c r="A227" s="148" t="s">
        <v>1027</v>
      </c>
    </row>
    <row r="228" ht="12.75">
      <c r="A228" s="148" t="s">
        <v>1027</v>
      </c>
    </row>
    <row r="229" ht="12.75">
      <c r="A229" s="148" t="s">
        <v>1027</v>
      </c>
    </row>
    <row r="230" ht="12.75">
      <c r="A230" s="148" t="s">
        <v>1027</v>
      </c>
    </row>
    <row r="231" ht="12.75">
      <c r="A231" s="148" t="s">
        <v>1027</v>
      </c>
    </row>
    <row r="232" ht="12.75">
      <c r="A232" s="148" t="s">
        <v>1027</v>
      </c>
    </row>
    <row r="233" ht="12.75">
      <c r="A233" s="148" t="s">
        <v>1027</v>
      </c>
    </row>
    <row r="234" ht="12.75">
      <c r="A234" s="148" t="s">
        <v>1027</v>
      </c>
    </row>
    <row r="235" ht="12.75">
      <c r="A235" s="148" t="s">
        <v>1027</v>
      </c>
    </row>
    <row r="236" ht="12.75">
      <c r="A236" s="148" t="s">
        <v>1027</v>
      </c>
    </row>
    <row r="237" ht="12.75">
      <c r="A237" s="148" t="s">
        <v>1027</v>
      </c>
    </row>
    <row r="238" ht="12.75">
      <c r="A238" s="148" t="s">
        <v>1027</v>
      </c>
    </row>
    <row r="239" ht="12.75">
      <c r="A239" s="148" t="s">
        <v>1027</v>
      </c>
    </row>
    <row r="240" ht="12.75">
      <c r="A240" s="148" t="s">
        <v>1027</v>
      </c>
    </row>
    <row r="241" ht="12.75">
      <c r="A241" s="148" t="s">
        <v>1027</v>
      </c>
    </row>
    <row r="242" ht="12.75">
      <c r="A242" s="148" t="s">
        <v>1027</v>
      </c>
    </row>
    <row r="243" ht="12.75">
      <c r="A243" s="148" t="s">
        <v>1027</v>
      </c>
    </row>
    <row r="244" ht="12.75">
      <c r="A244" s="148" t="s">
        <v>1027</v>
      </c>
    </row>
    <row r="245" ht="12.75">
      <c r="A245" s="148" t="s">
        <v>1027</v>
      </c>
    </row>
    <row r="246" ht="12.75">
      <c r="A246" s="148" t="s">
        <v>1027</v>
      </c>
    </row>
    <row r="247" ht="12.75">
      <c r="A247" s="148" t="s">
        <v>1027</v>
      </c>
    </row>
    <row r="248" ht="12.75">
      <c r="A248" s="148" t="s">
        <v>1027</v>
      </c>
    </row>
    <row r="249" ht="12.75">
      <c r="A249" s="148" t="s">
        <v>1027</v>
      </c>
    </row>
    <row r="250" ht="12.75">
      <c r="A250" s="148" t="s">
        <v>1027</v>
      </c>
    </row>
    <row r="251" ht="12.75">
      <c r="A251" s="148" t="s">
        <v>1027</v>
      </c>
    </row>
    <row r="252" ht="12.75">
      <c r="A252" s="148" t="s">
        <v>1027</v>
      </c>
    </row>
    <row r="253" ht="12.75">
      <c r="A253" s="148" t="s">
        <v>1027</v>
      </c>
    </row>
    <row r="254" ht="12.75">
      <c r="A254" s="148" t="s">
        <v>1027</v>
      </c>
    </row>
    <row r="255" ht="12.75">
      <c r="A255" s="148" t="s">
        <v>1027</v>
      </c>
    </row>
    <row r="256" ht="12.75">
      <c r="A256" s="148" t="s">
        <v>1027</v>
      </c>
    </row>
    <row r="257" ht="12.75">
      <c r="A257" s="148" t="s">
        <v>1027</v>
      </c>
    </row>
    <row r="258" ht="12.75">
      <c r="A258" s="148" t="s">
        <v>1027</v>
      </c>
    </row>
    <row r="259" ht="12.75">
      <c r="A259" s="148" t="s">
        <v>1027</v>
      </c>
    </row>
    <row r="260" ht="12.75">
      <c r="A260" s="148" t="s">
        <v>1027</v>
      </c>
    </row>
    <row r="261" ht="12.75">
      <c r="A261" s="148" t="s">
        <v>1027</v>
      </c>
    </row>
    <row r="262" ht="12.75">
      <c r="A262" s="148" t="s">
        <v>1027</v>
      </c>
    </row>
    <row r="263" ht="12.75">
      <c r="A263" s="148" t="s">
        <v>1027</v>
      </c>
    </row>
    <row r="264" ht="12.75">
      <c r="A264" s="148" t="s">
        <v>1027</v>
      </c>
    </row>
    <row r="265" ht="12.75">
      <c r="A265" s="148" t="s">
        <v>1027</v>
      </c>
    </row>
    <row r="266" ht="12.75">
      <c r="A266" s="148" t="s">
        <v>1027</v>
      </c>
    </row>
    <row r="267" ht="12.75">
      <c r="A267" s="148" t="s">
        <v>1027</v>
      </c>
    </row>
    <row r="268" ht="12.75">
      <c r="A268" s="148" t="s">
        <v>1027</v>
      </c>
    </row>
    <row r="269" ht="12.75">
      <c r="A269" s="148" t="s">
        <v>1027</v>
      </c>
    </row>
    <row r="270" ht="12.75">
      <c r="A270" s="148" t="s">
        <v>1027</v>
      </c>
    </row>
    <row r="271" ht="12.75">
      <c r="A271" s="148" t="s">
        <v>1027</v>
      </c>
    </row>
    <row r="272" ht="12.75">
      <c r="A272" s="148" t="s">
        <v>1027</v>
      </c>
    </row>
    <row r="273" ht="12.75">
      <c r="A273" s="148" t="s">
        <v>1027</v>
      </c>
    </row>
    <row r="274" ht="12.75">
      <c r="A274" s="148" t="s">
        <v>1027</v>
      </c>
    </row>
    <row r="275" ht="12.75">
      <c r="A275" s="148" t="s">
        <v>1027</v>
      </c>
    </row>
    <row r="276" ht="12.75">
      <c r="A276" s="148" t="s">
        <v>1027</v>
      </c>
    </row>
    <row r="277" ht="12.75">
      <c r="A277" s="148" t="s">
        <v>1027</v>
      </c>
    </row>
    <row r="278" ht="12.75">
      <c r="A278" s="148" t="s">
        <v>1027</v>
      </c>
    </row>
    <row r="279" ht="12.75">
      <c r="A279" s="148" t="s">
        <v>1027</v>
      </c>
    </row>
    <row r="280" ht="12.75">
      <c r="A280" s="148" t="s">
        <v>1027</v>
      </c>
    </row>
    <row r="281" ht="12.75">
      <c r="A281" s="148" t="s">
        <v>1027</v>
      </c>
    </row>
    <row r="282" ht="12.75">
      <c r="A282" s="148" t="s">
        <v>1027</v>
      </c>
    </row>
    <row r="283" ht="12.75">
      <c r="A283" s="148" t="s">
        <v>1027</v>
      </c>
    </row>
    <row r="284" ht="12.75">
      <c r="A284" s="148" t="s">
        <v>1027</v>
      </c>
    </row>
    <row r="285" ht="12.75">
      <c r="A285" s="148" t="s">
        <v>1027</v>
      </c>
    </row>
    <row r="286" ht="12.75">
      <c r="A286" s="148" t="s">
        <v>1027</v>
      </c>
    </row>
    <row r="287" ht="12.75">
      <c r="A287" s="148" t="s">
        <v>1027</v>
      </c>
    </row>
    <row r="288" ht="12.75">
      <c r="A288" s="148" t="s">
        <v>1027</v>
      </c>
    </row>
    <row r="289" ht="12.75">
      <c r="A289" s="148" t="s">
        <v>1027</v>
      </c>
    </row>
    <row r="290" ht="12.75">
      <c r="A290" s="148" t="s">
        <v>1027</v>
      </c>
    </row>
    <row r="291" ht="12.75">
      <c r="A291" s="148" t="s">
        <v>1027</v>
      </c>
    </row>
    <row r="292" ht="12.75">
      <c r="A292" s="148" t="s">
        <v>1027</v>
      </c>
    </row>
    <row r="293" ht="12.75">
      <c r="A293" s="148" t="s">
        <v>1027</v>
      </c>
    </row>
    <row r="294" ht="12.75">
      <c r="A294" s="148" t="s">
        <v>1027</v>
      </c>
    </row>
    <row r="295" ht="12.75">
      <c r="A295" s="148" t="s">
        <v>1027</v>
      </c>
    </row>
    <row r="296" ht="12.75">
      <c r="A296" s="148" t="s">
        <v>1027</v>
      </c>
    </row>
    <row r="297" ht="12.75">
      <c r="A297" s="148" t="s">
        <v>1027</v>
      </c>
    </row>
    <row r="298" ht="12.75">
      <c r="A298" s="148" t="s">
        <v>1027</v>
      </c>
    </row>
    <row r="299" ht="12.75">
      <c r="A299" s="148" t="s">
        <v>1027</v>
      </c>
    </row>
    <row r="300" ht="12.75">
      <c r="A300" s="148" t="s">
        <v>1027</v>
      </c>
    </row>
    <row r="301" ht="12.75">
      <c r="A301" s="148" t="s">
        <v>1027</v>
      </c>
    </row>
    <row r="302" ht="12.75">
      <c r="A302" s="148" t="s">
        <v>1027</v>
      </c>
    </row>
    <row r="303" ht="12.75">
      <c r="A303" s="148" t="s">
        <v>1027</v>
      </c>
    </row>
    <row r="304" ht="12.75">
      <c r="A304" s="148" t="s">
        <v>1027</v>
      </c>
    </row>
    <row r="305" ht="12.75">
      <c r="A305" s="148" t="s">
        <v>1027</v>
      </c>
    </row>
    <row r="306" ht="12.75">
      <c r="A306" s="148" t="s">
        <v>1027</v>
      </c>
    </row>
    <row r="307" ht="12.75">
      <c r="A307" s="148" t="s">
        <v>1027</v>
      </c>
    </row>
    <row r="308" ht="12.75">
      <c r="A308" s="148" t="s">
        <v>1027</v>
      </c>
    </row>
    <row r="309" ht="12.75">
      <c r="A309" s="148" t="s">
        <v>1027</v>
      </c>
    </row>
    <row r="310" ht="12.75">
      <c r="A310" s="148" t="s">
        <v>1027</v>
      </c>
    </row>
    <row r="311" ht="12.75">
      <c r="A311" s="148" t="s">
        <v>1027</v>
      </c>
    </row>
    <row r="312" ht="12.75">
      <c r="A312" s="148" t="s">
        <v>1027</v>
      </c>
    </row>
    <row r="313" ht="12.75">
      <c r="A313" s="148" t="s">
        <v>1027</v>
      </c>
    </row>
    <row r="314" ht="12.75">
      <c r="A314" s="148" t="s">
        <v>1027</v>
      </c>
    </row>
    <row r="315" ht="12.75">
      <c r="A315" s="148" t="s">
        <v>1027</v>
      </c>
    </row>
    <row r="316" ht="12.75">
      <c r="A316" s="148" t="s">
        <v>1027</v>
      </c>
    </row>
    <row r="317" ht="12.75">
      <c r="A317" s="148" t="s">
        <v>1027</v>
      </c>
    </row>
    <row r="318" ht="12.75">
      <c r="A318" s="148" t="s">
        <v>1027</v>
      </c>
    </row>
    <row r="319" ht="12.75">
      <c r="A319" s="148" t="s">
        <v>1027</v>
      </c>
    </row>
    <row r="320" ht="12.75">
      <c r="A320" s="148" t="s">
        <v>1027</v>
      </c>
    </row>
    <row r="321" ht="12.75">
      <c r="A321" s="148" t="s">
        <v>1027</v>
      </c>
    </row>
    <row r="322" ht="12.75">
      <c r="A322" s="148" t="s">
        <v>1027</v>
      </c>
    </row>
    <row r="323" ht="12.75">
      <c r="A323" s="148" t="s">
        <v>1027</v>
      </c>
    </row>
    <row r="324" ht="12.75">
      <c r="A324" s="148" t="s">
        <v>1027</v>
      </c>
    </row>
    <row r="325" ht="12.75">
      <c r="A325" s="148" t="s">
        <v>1027</v>
      </c>
    </row>
    <row r="326" ht="12.75">
      <c r="A326" s="148" t="s">
        <v>1027</v>
      </c>
    </row>
    <row r="327" ht="12.75">
      <c r="A327" s="148" t="s">
        <v>1027</v>
      </c>
    </row>
    <row r="328" ht="12.75">
      <c r="A328" s="148" t="s">
        <v>1027</v>
      </c>
    </row>
    <row r="329" ht="12.75">
      <c r="A329" s="148" t="s">
        <v>1027</v>
      </c>
    </row>
    <row r="330" ht="12.75">
      <c r="A330" s="148" t="s">
        <v>1027</v>
      </c>
    </row>
    <row r="331" ht="12.75">
      <c r="A331" s="148" t="s">
        <v>1027</v>
      </c>
    </row>
    <row r="332" ht="12.75">
      <c r="A332" s="148" t="s">
        <v>1027</v>
      </c>
    </row>
    <row r="333" ht="12.75">
      <c r="A333" s="148" t="s">
        <v>1027</v>
      </c>
    </row>
    <row r="334" ht="12.75">
      <c r="A334" s="148" t="s">
        <v>1027</v>
      </c>
    </row>
    <row r="335" ht="12.75">
      <c r="A335" s="148" t="s">
        <v>1027</v>
      </c>
    </row>
    <row r="336" ht="12.75">
      <c r="A336" s="148" t="s">
        <v>1027</v>
      </c>
    </row>
    <row r="337" ht="12.75">
      <c r="A337" s="148" t="s">
        <v>1027</v>
      </c>
    </row>
    <row r="338" ht="12.75">
      <c r="A338" s="148" t="s">
        <v>1027</v>
      </c>
    </row>
    <row r="339" ht="12.75">
      <c r="A339" s="148" t="s">
        <v>1027</v>
      </c>
    </row>
    <row r="340" ht="12.75">
      <c r="A340" s="148" t="s">
        <v>1027</v>
      </c>
    </row>
    <row r="341" ht="12.75">
      <c r="A341" s="148" t="s">
        <v>1027</v>
      </c>
    </row>
    <row r="342" ht="12.75">
      <c r="A342" s="148" t="s">
        <v>1027</v>
      </c>
    </row>
    <row r="343" ht="12.75">
      <c r="A343" s="148" t="s">
        <v>1027</v>
      </c>
    </row>
    <row r="344" ht="12.75">
      <c r="A344" s="148" t="s">
        <v>1027</v>
      </c>
    </row>
    <row r="345" ht="12.75">
      <c r="A345" s="148" t="s">
        <v>1027</v>
      </c>
    </row>
    <row r="346" ht="12.75">
      <c r="A346" s="148" t="s">
        <v>1027</v>
      </c>
    </row>
    <row r="347" ht="12.75">
      <c r="A347" s="148" t="s">
        <v>1027</v>
      </c>
    </row>
    <row r="348" ht="12.75">
      <c r="A348" s="148" t="s">
        <v>1027</v>
      </c>
    </row>
    <row r="349" ht="12.75">
      <c r="A349" s="148" t="s">
        <v>1027</v>
      </c>
    </row>
    <row r="350" ht="12.75">
      <c r="A350" s="148" t="s">
        <v>1027</v>
      </c>
    </row>
    <row r="351" ht="12.75">
      <c r="A351" s="148" t="s">
        <v>1027</v>
      </c>
    </row>
    <row r="352" ht="12.75">
      <c r="A352" s="148" t="s">
        <v>1027</v>
      </c>
    </row>
    <row r="353" ht="12.75">
      <c r="A353" s="148" t="s">
        <v>1027</v>
      </c>
    </row>
    <row r="354" ht="12.75">
      <c r="A354" s="148" t="s">
        <v>1027</v>
      </c>
    </row>
    <row r="355" ht="12.75">
      <c r="A355" s="148" t="s">
        <v>1027</v>
      </c>
    </row>
    <row r="356" ht="12.75">
      <c r="A356" s="148" t="s">
        <v>1027</v>
      </c>
    </row>
    <row r="357" ht="12.75">
      <c r="A357" s="148" t="s">
        <v>1027</v>
      </c>
    </row>
    <row r="358" ht="12.75">
      <c r="A358" s="148" t="s">
        <v>1027</v>
      </c>
    </row>
    <row r="359" ht="12.75">
      <c r="A359" s="148" t="s">
        <v>1027</v>
      </c>
    </row>
    <row r="360" ht="12.75">
      <c r="A360" s="148" t="s">
        <v>1027</v>
      </c>
    </row>
    <row r="361" ht="12.75">
      <c r="A361" s="148" t="s">
        <v>1027</v>
      </c>
    </row>
    <row r="362" ht="12.75">
      <c r="A362" s="148" t="s">
        <v>1027</v>
      </c>
    </row>
    <row r="363" ht="12.75">
      <c r="A363" s="148" t="s">
        <v>1027</v>
      </c>
    </row>
    <row r="364" ht="12.75">
      <c r="A364" s="148" t="s">
        <v>1027</v>
      </c>
    </row>
    <row r="365" ht="12.75">
      <c r="A365" s="148" t="s">
        <v>1027</v>
      </c>
    </row>
    <row r="366" ht="12.75">
      <c r="A366" s="148" t="s">
        <v>1027</v>
      </c>
    </row>
    <row r="367" ht="12.75">
      <c r="A367" s="148" t="s">
        <v>1027</v>
      </c>
    </row>
    <row r="368" ht="12.75">
      <c r="A368" s="148" t="s">
        <v>1027</v>
      </c>
    </row>
    <row r="369" ht="12.75">
      <c r="A369" s="148" t="s">
        <v>1027</v>
      </c>
    </row>
    <row r="370" ht="12.75">
      <c r="A370" s="148" t="s">
        <v>1027</v>
      </c>
    </row>
    <row r="371" ht="12.75">
      <c r="A371" s="148" t="s">
        <v>1027</v>
      </c>
    </row>
    <row r="372" ht="12.75">
      <c r="A372" s="148" t="s">
        <v>1027</v>
      </c>
    </row>
    <row r="373" ht="12.75">
      <c r="A373" s="148" t="s">
        <v>1027</v>
      </c>
    </row>
    <row r="374" ht="12.75">
      <c r="A374" s="148" t="s">
        <v>1027</v>
      </c>
    </row>
    <row r="375" ht="12.75">
      <c r="A375" s="148" t="s">
        <v>1027</v>
      </c>
    </row>
    <row r="376" ht="12.75">
      <c r="A376" s="148" t="s">
        <v>1027</v>
      </c>
    </row>
    <row r="377" ht="12.75">
      <c r="A377" s="148" t="s">
        <v>1027</v>
      </c>
    </row>
    <row r="378" ht="12.75">
      <c r="A378" s="148" t="s">
        <v>1027</v>
      </c>
    </row>
    <row r="379" ht="12.75">
      <c r="A379" s="148" t="s">
        <v>1027</v>
      </c>
    </row>
    <row r="380" ht="12.75">
      <c r="A380" s="148" t="s">
        <v>1027</v>
      </c>
    </row>
    <row r="381" ht="12.75">
      <c r="A381" s="148" t="s">
        <v>1027</v>
      </c>
    </row>
    <row r="382" ht="12.75">
      <c r="A382" s="148" t="s">
        <v>1027</v>
      </c>
    </row>
    <row r="383" ht="12.75">
      <c r="A383" s="148" t="s">
        <v>1027</v>
      </c>
    </row>
    <row r="384" ht="12.75">
      <c r="A384" s="148" t="s">
        <v>1027</v>
      </c>
    </row>
    <row r="385" ht="12.75">
      <c r="A385" s="148" t="s">
        <v>1027</v>
      </c>
    </row>
    <row r="386" ht="12.75">
      <c r="A386" s="148" t="s">
        <v>1027</v>
      </c>
    </row>
    <row r="387" ht="12.75">
      <c r="A387" s="148" t="s">
        <v>1027</v>
      </c>
    </row>
    <row r="388" ht="12.75">
      <c r="A388" s="148" t="s">
        <v>1027</v>
      </c>
    </row>
    <row r="389" ht="12.75">
      <c r="A389" s="148" t="s">
        <v>1027</v>
      </c>
    </row>
    <row r="390" ht="12.75">
      <c r="A390" s="148" t="s">
        <v>1027</v>
      </c>
    </row>
    <row r="391" ht="12.75">
      <c r="A391" s="148" t="s">
        <v>1027</v>
      </c>
    </row>
    <row r="392" ht="12.75">
      <c r="A392" s="148" t="s">
        <v>1027</v>
      </c>
    </row>
    <row r="393" ht="12.75">
      <c r="A393" s="148" t="s">
        <v>1027</v>
      </c>
    </row>
    <row r="394" ht="12.75">
      <c r="A394" s="148" t="s">
        <v>1027</v>
      </c>
    </row>
    <row r="395" ht="12.75">
      <c r="A395" s="148" t="s">
        <v>1027</v>
      </c>
    </row>
    <row r="396" ht="12.75">
      <c r="A396" s="148" t="s">
        <v>1027</v>
      </c>
    </row>
    <row r="397" ht="12.75">
      <c r="A397" s="148" t="s">
        <v>1027</v>
      </c>
    </row>
    <row r="398" ht="12.75">
      <c r="A398" s="148" t="s">
        <v>1027</v>
      </c>
    </row>
    <row r="399" ht="12.75">
      <c r="A399" s="148" t="s">
        <v>1027</v>
      </c>
    </row>
    <row r="400" ht="12.75">
      <c r="A400" s="148" t="s">
        <v>1027</v>
      </c>
    </row>
    <row r="401" ht="12.75">
      <c r="A401" s="148" t="s">
        <v>1027</v>
      </c>
    </row>
    <row r="402" ht="12.75">
      <c r="A402" s="148" t="s">
        <v>1027</v>
      </c>
    </row>
    <row r="403" ht="12.75">
      <c r="A403" s="148" t="s">
        <v>1027</v>
      </c>
    </row>
    <row r="404" ht="12.75">
      <c r="A404" s="148" t="s">
        <v>1027</v>
      </c>
    </row>
    <row r="405" ht="12.75">
      <c r="A405" s="148" t="s">
        <v>1027</v>
      </c>
    </row>
    <row r="406" ht="12.75">
      <c r="A406" s="148" t="s">
        <v>1027</v>
      </c>
    </row>
    <row r="407" ht="12.75">
      <c r="A407" s="148" t="s">
        <v>1027</v>
      </c>
    </row>
    <row r="408" ht="12.75">
      <c r="A408" s="148" t="s">
        <v>1027</v>
      </c>
    </row>
    <row r="409" ht="12.75">
      <c r="A409" s="148" t="s">
        <v>1027</v>
      </c>
    </row>
    <row r="410" ht="12.75">
      <c r="A410" s="148" t="s">
        <v>1027</v>
      </c>
    </row>
    <row r="411" ht="12.75">
      <c r="A411" s="148" t="s">
        <v>1027</v>
      </c>
    </row>
    <row r="412" ht="12.75">
      <c r="A412" s="148" t="s">
        <v>1027</v>
      </c>
    </row>
    <row r="413" ht="12.75">
      <c r="A413" s="148" t="s">
        <v>1027</v>
      </c>
    </row>
    <row r="414" ht="12.75">
      <c r="A414" s="148" t="s">
        <v>1027</v>
      </c>
    </row>
    <row r="415" ht="12.75">
      <c r="A415" s="148" t="s">
        <v>1027</v>
      </c>
    </row>
    <row r="416" ht="12.75">
      <c r="A416" s="148" t="s">
        <v>1027</v>
      </c>
    </row>
    <row r="417" ht="12.75">
      <c r="A417" s="148" t="s">
        <v>1027</v>
      </c>
    </row>
    <row r="418" ht="12.75">
      <c r="A418" s="148" t="s">
        <v>1027</v>
      </c>
    </row>
    <row r="419" ht="12.75">
      <c r="A419" s="148" t="s">
        <v>1027</v>
      </c>
    </row>
    <row r="420" ht="12.75">
      <c r="A420" s="148" t="s">
        <v>1027</v>
      </c>
    </row>
    <row r="421" ht="12.75">
      <c r="A421" s="148" t="s">
        <v>1027</v>
      </c>
    </row>
    <row r="422" ht="12.75">
      <c r="A422" s="148" t="s">
        <v>1027</v>
      </c>
    </row>
    <row r="423" ht="12.75">
      <c r="A423" s="148" t="s">
        <v>1027</v>
      </c>
    </row>
    <row r="424" ht="12.75">
      <c r="A424" s="148" t="s">
        <v>1027</v>
      </c>
    </row>
    <row r="425" ht="12.75">
      <c r="A425" s="148" t="s">
        <v>1027</v>
      </c>
    </row>
    <row r="426" ht="12.75">
      <c r="A426" s="148" t="s">
        <v>1027</v>
      </c>
    </row>
    <row r="427" ht="12.75">
      <c r="A427" s="148" t="s">
        <v>1027</v>
      </c>
    </row>
    <row r="428" ht="12.75">
      <c r="A428" s="148" t="s">
        <v>1027</v>
      </c>
    </row>
    <row r="429" ht="12.75">
      <c r="A429" s="148" t="s">
        <v>1027</v>
      </c>
    </row>
    <row r="430" ht="12.75">
      <c r="A430" s="148" t="s">
        <v>1027</v>
      </c>
    </row>
    <row r="431" ht="12.75">
      <c r="A431" s="148" t="s">
        <v>1027</v>
      </c>
    </row>
    <row r="432" ht="12.75">
      <c r="A432" s="148" t="s">
        <v>1027</v>
      </c>
    </row>
    <row r="433" ht="12.75">
      <c r="A433" s="148" t="s">
        <v>1027</v>
      </c>
    </row>
    <row r="434" ht="12.75">
      <c r="A434" s="148" t="s">
        <v>1027</v>
      </c>
    </row>
    <row r="435" ht="12.75">
      <c r="A435" s="148" t="s">
        <v>1027</v>
      </c>
    </row>
    <row r="436" ht="12.75">
      <c r="A436" s="148" t="s">
        <v>1027</v>
      </c>
    </row>
    <row r="437" ht="12.75">
      <c r="A437" s="148" t="s">
        <v>1027</v>
      </c>
    </row>
    <row r="438" ht="12.75">
      <c r="A438" s="148" t="s">
        <v>1027</v>
      </c>
    </row>
    <row r="439" ht="12.75">
      <c r="A439" s="148" t="s">
        <v>1027</v>
      </c>
    </row>
    <row r="440" ht="12.75">
      <c r="A440" s="148" t="s">
        <v>1027</v>
      </c>
    </row>
    <row r="441" ht="12.75">
      <c r="A441" s="148" t="s">
        <v>1027</v>
      </c>
    </row>
    <row r="442" ht="12.75">
      <c r="A442" s="148" t="s">
        <v>1027</v>
      </c>
    </row>
    <row r="443" ht="12.75">
      <c r="A443" s="148" t="s">
        <v>1027</v>
      </c>
    </row>
    <row r="444" ht="12.75">
      <c r="A444" s="148" t="s">
        <v>1027</v>
      </c>
    </row>
    <row r="445" ht="12.75">
      <c r="A445" s="148" t="s">
        <v>1027</v>
      </c>
    </row>
    <row r="446" ht="12.75">
      <c r="A446" s="148" t="s">
        <v>1027</v>
      </c>
    </row>
    <row r="447" ht="12.75">
      <c r="A447" s="148" t="s">
        <v>1027</v>
      </c>
    </row>
    <row r="448" ht="12.75">
      <c r="A448" s="148" t="s">
        <v>1027</v>
      </c>
    </row>
    <row r="449" ht="12.75">
      <c r="A449" s="148" t="s">
        <v>1027</v>
      </c>
    </row>
    <row r="450" ht="12.75">
      <c r="A450" s="148" t="s">
        <v>1027</v>
      </c>
    </row>
    <row r="451" ht="12.75">
      <c r="A451" s="148" t="s">
        <v>1027</v>
      </c>
    </row>
    <row r="452" ht="12.75">
      <c r="A452" s="148" t="s">
        <v>1027</v>
      </c>
    </row>
    <row r="453" ht="12.75">
      <c r="A453" s="148" t="s">
        <v>1027</v>
      </c>
    </row>
    <row r="454" ht="12.75">
      <c r="A454" s="148" t="s">
        <v>1027</v>
      </c>
    </row>
    <row r="455" ht="12.75">
      <c r="A455" s="148" t="s">
        <v>1027</v>
      </c>
    </row>
    <row r="456" ht="12.75">
      <c r="A456" s="148" t="s">
        <v>1027</v>
      </c>
    </row>
    <row r="457" ht="12.75">
      <c r="A457" s="148" t="s">
        <v>1027</v>
      </c>
    </row>
    <row r="458" ht="12.75">
      <c r="A458" s="148" t="s">
        <v>1027</v>
      </c>
    </row>
    <row r="459" ht="12.75">
      <c r="A459" s="148" t="s">
        <v>1027</v>
      </c>
    </row>
    <row r="460" ht="12.75">
      <c r="A460" s="148" t="s">
        <v>1027</v>
      </c>
    </row>
    <row r="461" ht="12.75">
      <c r="A461" s="148" t="s">
        <v>1027</v>
      </c>
    </row>
    <row r="462" ht="12.75">
      <c r="A462" s="148" t="s">
        <v>1027</v>
      </c>
    </row>
    <row r="463" ht="12.75">
      <c r="A463" s="148" t="s">
        <v>1027</v>
      </c>
    </row>
    <row r="464" ht="12.75">
      <c r="A464" s="148" t="s">
        <v>1027</v>
      </c>
    </row>
    <row r="465" ht="12.75">
      <c r="A465" s="148" t="s">
        <v>1027</v>
      </c>
    </row>
    <row r="466" ht="12.75">
      <c r="A466" s="148" t="s">
        <v>1027</v>
      </c>
    </row>
    <row r="467" ht="12.75">
      <c r="A467" s="148" t="s">
        <v>1027</v>
      </c>
    </row>
    <row r="468" ht="12.75">
      <c r="A468" s="148" t="s">
        <v>1027</v>
      </c>
    </row>
    <row r="469" ht="12.75">
      <c r="A469" s="148" t="s">
        <v>1027</v>
      </c>
    </row>
    <row r="470" ht="12.75">
      <c r="A470" s="148" t="s">
        <v>1027</v>
      </c>
    </row>
    <row r="471" ht="12.75">
      <c r="A471" s="148" t="s">
        <v>1027</v>
      </c>
    </row>
    <row r="472" ht="12.75">
      <c r="A472" s="148" t="s">
        <v>1027</v>
      </c>
    </row>
    <row r="473" ht="12.75">
      <c r="A473" s="148" t="s">
        <v>1027</v>
      </c>
    </row>
    <row r="474" ht="12.75">
      <c r="A474" s="148" t="s">
        <v>1027</v>
      </c>
    </row>
    <row r="475" ht="12.75">
      <c r="A475" s="148" t="s">
        <v>1027</v>
      </c>
    </row>
    <row r="476" ht="12.75">
      <c r="A476" s="148" t="s">
        <v>1027</v>
      </c>
    </row>
    <row r="477" ht="12.75">
      <c r="A477" s="148" t="s">
        <v>1027</v>
      </c>
    </row>
    <row r="478" ht="12.75">
      <c r="A478" s="148" t="s">
        <v>1027</v>
      </c>
    </row>
    <row r="479" ht="12.75">
      <c r="A479" s="148" t="s">
        <v>1027</v>
      </c>
    </row>
    <row r="480" ht="12.75">
      <c r="A480" s="148" t="s">
        <v>1027</v>
      </c>
    </row>
    <row r="481" ht="12.75">
      <c r="A481" s="148" t="s">
        <v>1027</v>
      </c>
    </row>
    <row r="482" ht="12.75">
      <c r="A482" s="148" t="s">
        <v>1027</v>
      </c>
    </row>
    <row r="483" ht="12.75">
      <c r="A483" s="148" t="s">
        <v>1027</v>
      </c>
    </row>
    <row r="484" ht="12.75">
      <c r="A484" s="148" t="s">
        <v>1027</v>
      </c>
    </row>
    <row r="485" ht="12.75">
      <c r="A485" s="148" t="s">
        <v>1027</v>
      </c>
    </row>
    <row r="486" ht="12.75">
      <c r="A486" s="148" t="s">
        <v>1027</v>
      </c>
    </row>
    <row r="487" ht="12.75">
      <c r="A487" s="148" t="s">
        <v>1027</v>
      </c>
    </row>
    <row r="488" ht="12.75">
      <c r="A488" s="148" t="s">
        <v>1027</v>
      </c>
    </row>
    <row r="489" ht="12.75">
      <c r="A489" s="148" t="s">
        <v>1027</v>
      </c>
    </row>
    <row r="490" ht="12.75">
      <c r="A490" s="148" t="s">
        <v>1027</v>
      </c>
    </row>
    <row r="491" ht="12.75">
      <c r="A491" s="148" t="s">
        <v>1027</v>
      </c>
    </row>
    <row r="492" ht="12.75">
      <c r="A492" s="148" t="s">
        <v>1027</v>
      </c>
    </row>
    <row r="493" ht="12.75">
      <c r="A493" s="148" t="s">
        <v>1027</v>
      </c>
    </row>
    <row r="494" ht="12.75">
      <c r="A494" s="148" t="s">
        <v>1027</v>
      </c>
    </row>
    <row r="495" ht="12.75">
      <c r="A495" s="148" t="s">
        <v>1027</v>
      </c>
    </row>
    <row r="496" ht="12.75">
      <c r="A496" s="148" t="s">
        <v>1027</v>
      </c>
    </row>
    <row r="497" ht="12.75">
      <c r="A497" s="148" t="s">
        <v>1027</v>
      </c>
    </row>
    <row r="498" ht="12.75">
      <c r="A498" s="148" t="s">
        <v>1027</v>
      </c>
    </row>
    <row r="499" ht="12.75">
      <c r="A499" s="148" t="s">
        <v>1027</v>
      </c>
    </row>
    <row r="500" ht="12.75">
      <c r="A500" s="148" t="s">
        <v>1027</v>
      </c>
    </row>
    <row r="501" ht="12.75">
      <c r="A501" s="148" t="s">
        <v>1027</v>
      </c>
    </row>
    <row r="502" ht="12.75">
      <c r="A502" s="148" t="s">
        <v>1027</v>
      </c>
    </row>
    <row r="503" ht="12.75">
      <c r="A503" s="148" t="s">
        <v>1027</v>
      </c>
    </row>
    <row r="504" ht="12.75">
      <c r="A504" s="148" t="s">
        <v>1027</v>
      </c>
    </row>
    <row r="505" ht="12.75">
      <c r="A505" s="148" t="s">
        <v>1027</v>
      </c>
    </row>
    <row r="506" ht="12.75">
      <c r="A506" s="148" t="s">
        <v>1027</v>
      </c>
    </row>
    <row r="507" ht="12.75">
      <c r="A507" s="148" t="s">
        <v>1027</v>
      </c>
    </row>
    <row r="508" ht="12.75">
      <c r="A508" s="148" t="s">
        <v>1027</v>
      </c>
    </row>
    <row r="509" ht="12.75">
      <c r="A509" s="148" t="s">
        <v>1027</v>
      </c>
    </row>
    <row r="510" ht="12.75">
      <c r="A510" s="148" t="s">
        <v>1027</v>
      </c>
    </row>
    <row r="511" ht="12.75">
      <c r="A511" s="148" t="s">
        <v>1027</v>
      </c>
    </row>
    <row r="512" ht="12.75">
      <c r="A512" s="148" t="s">
        <v>1027</v>
      </c>
    </row>
    <row r="513" ht="12.75">
      <c r="A513" s="148" t="s">
        <v>1027</v>
      </c>
    </row>
    <row r="514" ht="12.75">
      <c r="A514" s="148" t="s">
        <v>1027</v>
      </c>
    </row>
    <row r="515" ht="12.75">
      <c r="A515" s="148" t="s">
        <v>1027</v>
      </c>
    </row>
    <row r="516" ht="12.75">
      <c r="A516" s="148" t="s">
        <v>1027</v>
      </c>
    </row>
    <row r="517" ht="12.75">
      <c r="A517" s="148" t="s">
        <v>1027</v>
      </c>
    </row>
    <row r="518" ht="12.75">
      <c r="A518" s="148" t="s">
        <v>1027</v>
      </c>
    </row>
    <row r="519" ht="12.75">
      <c r="A519" s="148" t="s">
        <v>1027</v>
      </c>
    </row>
    <row r="520" ht="12.75">
      <c r="A520" s="148" t="s">
        <v>1027</v>
      </c>
    </row>
    <row r="521" ht="12.75">
      <c r="A521" s="148" t="s">
        <v>1027</v>
      </c>
    </row>
    <row r="522" ht="12.75">
      <c r="A522" s="148" t="s">
        <v>1027</v>
      </c>
    </row>
    <row r="523" ht="12.75">
      <c r="A523" s="148" t="s">
        <v>1027</v>
      </c>
    </row>
    <row r="524" ht="12.75">
      <c r="A524" s="148" t="s">
        <v>1027</v>
      </c>
    </row>
    <row r="525" ht="12.75">
      <c r="A525" s="148" t="s">
        <v>1027</v>
      </c>
    </row>
    <row r="526" ht="12.75">
      <c r="A526" s="148" t="s">
        <v>1027</v>
      </c>
    </row>
    <row r="527" ht="12.75">
      <c r="A527" s="148" t="s">
        <v>1027</v>
      </c>
    </row>
    <row r="528" ht="12.75">
      <c r="A528" s="148" t="s">
        <v>1027</v>
      </c>
    </row>
    <row r="529" ht="12.75">
      <c r="A529" s="148" t="s">
        <v>1027</v>
      </c>
    </row>
    <row r="530" ht="12.75">
      <c r="A530" s="148" t="s">
        <v>1027</v>
      </c>
    </row>
    <row r="531" ht="12.75">
      <c r="A531" s="148" t="s">
        <v>1027</v>
      </c>
    </row>
    <row r="532" ht="12.75">
      <c r="A532" s="148" t="s">
        <v>1027</v>
      </c>
    </row>
    <row r="533" ht="12.75">
      <c r="A533" s="148" t="s">
        <v>1027</v>
      </c>
    </row>
    <row r="534" ht="12.75">
      <c r="A534" s="148" t="s">
        <v>1027</v>
      </c>
    </row>
    <row r="535" ht="12.75">
      <c r="A535" s="148" t="s">
        <v>1027</v>
      </c>
    </row>
    <row r="536" ht="12.75">
      <c r="A536" s="148" t="s">
        <v>1027</v>
      </c>
    </row>
    <row r="537" ht="12.75">
      <c r="A537" s="148" t="s">
        <v>1027</v>
      </c>
    </row>
    <row r="538" ht="12.75">
      <c r="A538" s="148" t="s">
        <v>1027</v>
      </c>
    </row>
    <row r="539" ht="12.75">
      <c r="A539" s="148" t="s">
        <v>1027</v>
      </c>
    </row>
    <row r="540" ht="12.75">
      <c r="A540" s="148" t="s">
        <v>1027</v>
      </c>
    </row>
    <row r="541" ht="12.75">
      <c r="A541" s="148" t="s">
        <v>1027</v>
      </c>
    </row>
    <row r="542" ht="12.75">
      <c r="A542" s="148" t="s">
        <v>1027</v>
      </c>
    </row>
    <row r="543" ht="12.75">
      <c r="A543" s="148" t="s">
        <v>1027</v>
      </c>
    </row>
    <row r="544" ht="12.75">
      <c r="A544" s="148" t="s">
        <v>1027</v>
      </c>
    </row>
    <row r="545" ht="12.75">
      <c r="A545" s="148" t="s">
        <v>1027</v>
      </c>
    </row>
    <row r="546" ht="12.75">
      <c r="A546" s="148" t="s">
        <v>1027</v>
      </c>
    </row>
    <row r="547" ht="12.75">
      <c r="A547" s="148" t="s">
        <v>1027</v>
      </c>
    </row>
    <row r="548" ht="12.75">
      <c r="A548" s="148" t="s">
        <v>1027</v>
      </c>
    </row>
    <row r="549" ht="12.75">
      <c r="A549" s="148" t="s">
        <v>1027</v>
      </c>
    </row>
    <row r="550" ht="12.75">
      <c r="A550" s="148" t="s">
        <v>1027</v>
      </c>
    </row>
    <row r="551" ht="12.75">
      <c r="A551" s="148" t="s">
        <v>1027</v>
      </c>
    </row>
    <row r="552" ht="12.75">
      <c r="A552" s="148" t="s">
        <v>1027</v>
      </c>
    </row>
    <row r="553" ht="12.75">
      <c r="A553" s="148" t="s">
        <v>1027</v>
      </c>
    </row>
    <row r="554" ht="12.75">
      <c r="A554" s="148" t="s">
        <v>1027</v>
      </c>
    </row>
    <row r="555" ht="12.75">
      <c r="A555" s="148" t="s">
        <v>1027</v>
      </c>
    </row>
    <row r="556" ht="12.75">
      <c r="A556" s="148" t="s">
        <v>1027</v>
      </c>
    </row>
    <row r="557" ht="12.75">
      <c r="A557" s="148" t="s">
        <v>1027</v>
      </c>
    </row>
    <row r="558" ht="12.75">
      <c r="A558" s="148" t="s">
        <v>1027</v>
      </c>
    </row>
    <row r="559" ht="12.75">
      <c r="A559" s="148" t="s">
        <v>1027</v>
      </c>
    </row>
    <row r="560" ht="12.75">
      <c r="A560" s="148" t="s">
        <v>1027</v>
      </c>
    </row>
    <row r="561" ht="12.75">
      <c r="A561" s="148" t="s">
        <v>1027</v>
      </c>
    </row>
    <row r="562" ht="12.75">
      <c r="A562" s="148" t="s">
        <v>1027</v>
      </c>
    </row>
    <row r="563" ht="12.75">
      <c r="A563" s="148" t="s">
        <v>1027</v>
      </c>
    </row>
    <row r="564" ht="12.75">
      <c r="A564" s="148" t="s">
        <v>1027</v>
      </c>
    </row>
    <row r="565" ht="12.75">
      <c r="A565" s="148" t="s">
        <v>1027</v>
      </c>
    </row>
    <row r="566" ht="12.75">
      <c r="A566" s="148" t="s">
        <v>1027</v>
      </c>
    </row>
    <row r="567" ht="12.75">
      <c r="A567" s="148" t="s">
        <v>1027</v>
      </c>
    </row>
    <row r="568" ht="12.75">
      <c r="A568" s="148" t="s">
        <v>1027</v>
      </c>
    </row>
    <row r="569" ht="12.75">
      <c r="A569" s="148" t="s">
        <v>1027</v>
      </c>
    </row>
    <row r="570" ht="12.75">
      <c r="A570" s="148" t="s">
        <v>1027</v>
      </c>
    </row>
    <row r="571" ht="12.75">
      <c r="A571" s="148" t="s">
        <v>1027</v>
      </c>
    </row>
    <row r="572" ht="12.75">
      <c r="A572" s="148" t="s">
        <v>1027</v>
      </c>
    </row>
    <row r="573" ht="12.75">
      <c r="A573" s="148" t="s">
        <v>1027</v>
      </c>
    </row>
    <row r="574" ht="12.75">
      <c r="A574" s="148" t="s">
        <v>1027</v>
      </c>
    </row>
    <row r="575" ht="12.75">
      <c r="A575" s="148" t="s">
        <v>1027</v>
      </c>
    </row>
    <row r="576" ht="12.75">
      <c r="A576" s="148" t="s">
        <v>1027</v>
      </c>
    </row>
    <row r="577" ht="12.75">
      <c r="A577" s="148" t="s">
        <v>1027</v>
      </c>
    </row>
    <row r="578" ht="12.75">
      <c r="A578" s="148" t="s">
        <v>1027</v>
      </c>
    </row>
    <row r="579" ht="12.75">
      <c r="A579" s="148" t="s">
        <v>1027</v>
      </c>
    </row>
    <row r="580" ht="12.75">
      <c r="A580" s="148" t="s">
        <v>1027</v>
      </c>
    </row>
    <row r="581" ht="12.75">
      <c r="A581" s="148" t="s">
        <v>1027</v>
      </c>
    </row>
    <row r="582" ht="12.75">
      <c r="A582" s="148" t="s">
        <v>1027</v>
      </c>
    </row>
    <row r="583" ht="12.75">
      <c r="A583" s="148" t="s">
        <v>1027</v>
      </c>
    </row>
    <row r="584" ht="12.75">
      <c r="A584" s="148" t="s">
        <v>1027</v>
      </c>
    </row>
    <row r="585" ht="12.75">
      <c r="A585" s="148" t="s">
        <v>1027</v>
      </c>
    </row>
    <row r="586" ht="12.75">
      <c r="A586" s="148" t="s">
        <v>1027</v>
      </c>
    </row>
    <row r="587" ht="12.75">
      <c r="A587" s="148" t="s">
        <v>1027</v>
      </c>
    </row>
    <row r="588" ht="12.75">
      <c r="A588" s="148" t="s">
        <v>1027</v>
      </c>
    </row>
    <row r="589" ht="12.75">
      <c r="A589" s="148" t="s">
        <v>1027</v>
      </c>
    </row>
    <row r="590" ht="12.75">
      <c r="A590" s="148" t="s">
        <v>1027</v>
      </c>
    </row>
    <row r="591" ht="12.75">
      <c r="A591" s="148" t="s">
        <v>1027</v>
      </c>
    </row>
    <row r="592" ht="12.75">
      <c r="A592" s="148" t="s">
        <v>1027</v>
      </c>
    </row>
    <row r="593" ht="12.75">
      <c r="A593" s="148" t="s">
        <v>1027</v>
      </c>
    </row>
    <row r="594" ht="12.75">
      <c r="A594" s="148" t="s">
        <v>1027</v>
      </c>
    </row>
    <row r="595" ht="12.75">
      <c r="A595" s="148" t="s">
        <v>1027</v>
      </c>
    </row>
    <row r="596" ht="12.75">
      <c r="A596" s="148" t="s">
        <v>1027</v>
      </c>
    </row>
    <row r="597" ht="12.75">
      <c r="A597" s="148" t="s">
        <v>1027</v>
      </c>
    </row>
    <row r="598" ht="12.75">
      <c r="A598" s="148" t="s">
        <v>1027</v>
      </c>
    </row>
    <row r="599" ht="12.75">
      <c r="A599" s="148" t="s">
        <v>1027</v>
      </c>
    </row>
    <row r="600" ht="12.75">
      <c r="A600" s="148" t="s">
        <v>1027</v>
      </c>
    </row>
    <row r="601" ht="12.75">
      <c r="A601" s="148" t="s">
        <v>1027</v>
      </c>
    </row>
    <row r="602" ht="12.75">
      <c r="A602" s="148" t="s">
        <v>1027</v>
      </c>
    </row>
    <row r="603" ht="12.75">
      <c r="A603" s="148" t="s">
        <v>1027</v>
      </c>
    </row>
    <row r="604" ht="12.75">
      <c r="A604" s="148" t="s">
        <v>1027</v>
      </c>
    </row>
    <row r="605" ht="12.75">
      <c r="A605" s="148" t="s">
        <v>1027</v>
      </c>
    </row>
    <row r="606" ht="12.75">
      <c r="A606" s="148" t="s">
        <v>1027</v>
      </c>
    </row>
    <row r="607" ht="12.75">
      <c r="A607" s="148" t="s">
        <v>1027</v>
      </c>
    </row>
    <row r="608" ht="12.75">
      <c r="A608" s="148" t="s">
        <v>1027</v>
      </c>
    </row>
    <row r="609" ht="12.75">
      <c r="A609" s="148" t="s">
        <v>1027</v>
      </c>
    </row>
    <row r="610" ht="12.75">
      <c r="A610" s="148" t="s">
        <v>1027</v>
      </c>
    </row>
    <row r="611" ht="12.75">
      <c r="A611" s="148" t="s">
        <v>1027</v>
      </c>
    </row>
    <row r="612" ht="12.75">
      <c r="A612" s="148" t="s">
        <v>1027</v>
      </c>
    </row>
    <row r="613" ht="12.75">
      <c r="A613" s="148" t="s">
        <v>1027</v>
      </c>
    </row>
    <row r="614" ht="12.75">
      <c r="A614" s="148" t="s">
        <v>1027</v>
      </c>
    </row>
    <row r="615" ht="12.75">
      <c r="A615" s="148" t="s">
        <v>1027</v>
      </c>
    </row>
    <row r="616" ht="12.75">
      <c r="A616" s="148" t="s">
        <v>1027</v>
      </c>
    </row>
    <row r="617" ht="12.75">
      <c r="A617" s="148" t="s">
        <v>1027</v>
      </c>
    </row>
    <row r="618" ht="12.75">
      <c r="A618" s="148" t="s">
        <v>1027</v>
      </c>
    </row>
    <row r="619" ht="12.75">
      <c r="A619" s="148" t="s">
        <v>1027</v>
      </c>
    </row>
    <row r="620" ht="12.75">
      <c r="A620" s="148" t="s">
        <v>1027</v>
      </c>
    </row>
    <row r="621" ht="12.75">
      <c r="A621" s="148" t="s">
        <v>1027</v>
      </c>
    </row>
    <row r="622" ht="12.75">
      <c r="A622" s="148" t="s">
        <v>1027</v>
      </c>
    </row>
    <row r="623" ht="12.75">
      <c r="A623" s="148" t="s">
        <v>1027</v>
      </c>
    </row>
    <row r="624" ht="12.75">
      <c r="A624" s="148" t="s">
        <v>1027</v>
      </c>
    </row>
    <row r="625" ht="12.75">
      <c r="A625" s="148" t="s">
        <v>1027</v>
      </c>
    </row>
    <row r="626" ht="12.75">
      <c r="A626" s="148" t="s">
        <v>1027</v>
      </c>
    </row>
    <row r="627" ht="12.75">
      <c r="A627" s="148" t="s">
        <v>1027</v>
      </c>
    </row>
    <row r="628" ht="12.75">
      <c r="A628" s="148" t="s">
        <v>1027</v>
      </c>
    </row>
    <row r="629" ht="12.75">
      <c r="A629" s="148" t="s">
        <v>1027</v>
      </c>
    </row>
    <row r="630" ht="12.75">
      <c r="A630" s="148" t="s">
        <v>1027</v>
      </c>
    </row>
    <row r="631" ht="12.75">
      <c r="A631" s="148" t="s">
        <v>1027</v>
      </c>
    </row>
    <row r="632" ht="12.75">
      <c r="A632" s="148" t="s">
        <v>1027</v>
      </c>
    </row>
    <row r="633" ht="12.75">
      <c r="A633" s="148" t="s">
        <v>1027</v>
      </c>
    </row>
    <row r="634" ht="12.75">
      <c r="A634" s="148" t="s">
        <v>1027</v>
      </c>
    </row>
    <row r="635" ht="12.75">
      <c r="A635" s="148" t="s">
        <v>1027</v>
      </c>
    </row>
    <row r="636" ht="12.75">
      <c r="A636" s="148" t="s">
        <v>1027</v>
      </c>
    </row>
    <row r="637" ht="12.75">
      <c r="A637" s="148" t="s">
        <v>1027</v>
      </c>
    </row>
    <row r="638" ht="12.75">
      <c r="A638" s="148" t="s">
        <v>1027</v>
      </c>
    </row>
    <row r="639" ht="12.75">
      <c r="A639" s="148" t="s">
        <v>1027</v>
      </c>
    </row>
    <row r="640" ht="12.75">
      <c r="A640" s="148" t="s">
        <v>1027</v>
      </c>
    </row>
    <row r="641" ht="12.75">
      <c r="A641" s="148" t="s">
        <v>1027</v>
      </c>
    </row>
    <row r="642" ht="12.75">
      <c r="A642" s="148" t="s">
        <v>1027</v>
      </c>
    </row>
    <row r="643" ht="12.75">
      <c r="A643" s="148" t="s">
        <v>1027</v>
      </c>
    </row>
    <row r="644" ht="12.75">
      <c r="A644" s="148" t="s">
        <v>1027</v>
      </c>
    </row>
    <row r="645" ht="12.75">
      <c r="A645" s="148" t="s">
        <v>1027</v>
      </c>
    </row>
    <row r="646" ht="12.75">
      <c r="A646" s="148" t="s">
        <v>1027</v>
      </c>
    </row>
    <row r="647" ht="12.75">
      <c r="A647" s="148" t="s">
        <v>1027</v>
      </c>
    </row>
    <row r="648" ht="12.75">
      <c r="A648" s="148" t="s">
        <v>1027</v>
      </c>
    </row>
    <row r="649" ht="12.75">
      <c r="A649" s="148" t="s">
        <v>1027</v>
      </c>
    </row>
    <row r="650" ht="12.75">
      <c r="A650" s="148" t="s">
        <v>1027</v>
      </c>
    </row>
    <row r="651" ht="12.75">
      <c r="A651" s="148" t="s">
        <v>1027</v>
      </c>
    </row>
    <row r="652" ht="12.75">
      <c r="A652" s="148" t="s">
        <v>1027</v>
      </c>
    </row>
    <row r="653" ht="12.75">
      <c r="A653" s="148" t="s">
        <v>1027</v>
      </c>
    </row>
    <row r="654" ht="12.75">
      <c r="A654" s="148" t="s">
        <v>1027</v>
      </c>
    </row>
    <row r="655" ht="12.75">
      <c r="A655" s="148" t="s">
        <v>1027</v>
      </c>
    </row>
    <row r="656" ht="12.75">
      <c r="A656" s="148" t="s">
        <v>1027</v>
      </c>
    </row>
    <row r="657" ht="12.75">
      <c r="A657" s="148" t="s">
        <v>1027</v>
      </c>
    </row>
    <row r="658" ht="12.75">
      <c r="A658" s="148" t="s">
        <v>1027</v>
      </c>
    </row>
    <row r="659" ht="12.75">
      <c r="A659" s="148" t="s">
        <v>1027</v>
      </c>
    </row>
    <row r="660" ht="12.75">
      <c r="A660" s="148" t="s">
        <v>1027</v>
      </c>
    </row>
    <row r="661" ht="12.75">
      <c r="A661" s="148" t="s">
        <v>1027</v>
      </c>
    </row>
    <row r="662" ht="12.75">
      <c r="A662" s="148" t="s">
        <v>1027</v>
      </c>
    </row>
    <row r="663" ht="12.75">
      <c r="A663" s="148" t="s">
        <v>1027</v>
      </c>
    </row>
    <row r="664" ht="12.75">
      <c r="A664" s="148" t="s">
        <v>1027</v>
      </c>
    </row>
    <row r="665" ht="12.75">
      <c r="A665" s="148" t="s">
        <v>1027</v>
      </c>
    </row>
    <row r="666" ht="12.75">
      <c r="A666" s="148" t="s">
        <v>1027</v>
      </c>
    </row>
    <row r="667" ht="12.75">
      <c r="A667" s="148" t="s">
        <v>1027</v>
      </c>
    </row>
    <row r="668" ht="12.75">
      <c r="A668" s="148" t="s">
        <v>1027</v>
      </c>
    </row>
    <row r="669" ht="12.75">
      <c r="A669" s="148" t="s">
        <v>1027</v>
      </c>
    </row>
    <row r="670" ht="12.75">
      <c r="A670" s="148" t="s">
        <v>1027</v>
      </c>
    </row>
    <row r="671" ht="12.75">
      <c r="A671" s="148" t="s">
        <v>1027</v>
      </c>
    </row>
    <row r="672" ht="12.75">
      <c r="A672" s="148" t="s">
        <v>1027</v>
      </c>
    </row>
    <row r="673" ht="12.75">
      <c r="A673" s="148" t="s">
        <v>1027</v>
      </c>
    </row>
    <row r="674" ht="12.75">
      <c r="A674" s="148" t="s">
        <v>1027</v>
      </c>
    </row>
    <row r="675" ht="12.75">
      <c r="A675" s="148" t="s">
        <v>1027</v>
      </c>
    </row>
    <row r="676" ht="12.75">
      <c r="A676" s="148" t="s">
        <v>1027</v>
      </c>
    </row>
    <row r="677" ht="12.75">
      <c r="A677" s="148" t="s">
        <v>1027</v>
      </c>
    </row>
    <row r="678" ht="12.75">
      <c r="A678" s="148" t="s">
        <v>1027</v>
      </c>
    </row>
    <row r="679" ht="12.75">
      <c r="A679" s="148" t="s">
        <v>1027</v>
      </c>
    </row>
    <row r="680" ht="12.75">
      <c r="A680" s="148" t="s">
        <v>1027</v>
      </c>
    </row>
    <row r="681" ht="12.75">
      <c r="A681" s="148" t="s">
        <v>1027</v>
      </c>
    </row>
    <row r="682" ht="12.75">
      <c r="A682" s="148" t="s">
        <v>1027</v>
      </c>
    </row>
    <row r="683" ht="12.75">
      <c r="A683" s="148" t="s">
        <v>1027</v>
      </c>
    </row>
    <row r="684" ht="12.75">
      <c r="A684" s="148" t="s">
        <v>1027</v>
      </c>
    </row>
    <row r="685" ht="12.75">
      <c r="A685" s="148" t="s">
        <v>1027</v>
      </c>
    </row>
    <row r="686" ht="12.75">
      <c r="A686" s="148" t="s">
        <v>1027</v>
      </c>
    </row>
    <row r="687" ht="12.75">
      <c r="A687" s="148" t="s">
        <v>1027</v>
      </c>
    </row>
    <row r="688" ht="12.75">
      <c r="A688" s="148" t="s">
        <v>1027</v>
      </c>
    </row>
    <row r="689" ht="12.75">
      <c r="A689" s="148" t="s">
        <v>1027</v>
      </c>
    </row>
    <row r="690" ht="12.75">
      <c r="A690" s="148" t="s">
        <v>1027</v>
      </c>
    </row>
    <row r="691" ht="12.75">
      <c r="A691" s="148" t="s">
        <v>1027</v>
      </c>
    </row>
    <row r="692" ht="12.75">
      <c r="A692" s="148" t="s">
        <v>1027</v>
      </c>
    </row>
    <row r="693" ht="12.75">
      <c r="A693" s="148" t="s">
        <v>1027</v>
      </c>
    </row>
    <row r="694" ht="12.75">
      <c r="A694" s="148" t="s">
        <v>1027</v>
      </c>
    </row>
    <row r="695" ht="12.75">
      <c r="A695" s="148" t="s">
        <v>1027</v>
      </c>
    </row>
    <row r="696" ht="12.75">
      <c r="A696" s="148" t="s">
        <v>1027</v>
      </c>
    </row>
    <row r="697" ht="12.75">
      <c r="A697" s="148" t="s">
        <v>1027</v>
      </c>
    </row>
    <row r="698" ht="12.75">
      <c r="A698" s="148" t="s">
        <v>1027</v>
      </c>
    </row>
    <row r="699" ht="12.75">
      <c r="A699" s="148" t="s">
        <v>1027</v>
      </c>
    </row>
    <row r="700" ht="12.75">
      <c r="A700" s="148" t="s">
        <v>1027</v>
      </c>
    </row>
    <row r="701" ht="12.75">
      <c r="A701" s="148" t="s">
        <v>1027</v>
      </c>
    </row>
    <row r="702" ht="12.75">
      <c r="A702" s="148" t="s">
        <v>1027</v>
      </c>
    </row>
    <row r="703" ht="12.75">
      <c r="A703" s="148" t="s">
        <v>1027</v>
      </c>
    </row>
    <row r="704" ht="12.75">
      <c r="A704" s="148" t="s">
        <v>1027</v>
      </c>
    </row>
    <row r="705" ht="12.75">
      <c r="A705" s="148" t="s">
        <v>1027</v>
      </c>
    </row>
    <row r="706" ht="12.75">
      <c r="A706" s="148" t="s">
        <v>1027</v>
      </c>
    </row>
    <row r="707" ht="12.75">
      <c r="A707" s="148" t="s">
        <v>1027</v>
      </c>
    </row>
    <row r="708" ht="12.75">
      <c r="A708" s="148" t="s">
        <v>1027</v>
      </c>
    </row>
    <row r="709" ht="12.75">
      <c r="A709" s="148" t="s">
        <v>1027</v>
      </c>
    </row>
    <row r="710" ht="12.75">
      <c r="A710" s="148" t="s">
        <v>1027</v>
      </c>
    </row>
    <row r="711" ht="12.75">
      <c r="A711" s="148" t="s">
        <v>1027</v>
      </c>
    </row>
    <row r="712" ht="12.75">
      <c r="A712" s="148" t="s">
        <v>1027</v>
      </c>
    </row>
    <row r="713" ht="12.75">
      <c r="A713" s="148" t="s">
        <v>1027</v>
      </c>
    </row>
    <row r="714" ht="12.75">
      <c r="A714" s="148" t="s">
        <v>1027</v>
      </c>
    </row>
    <row r="715" ht="12.75">
      <c r="A715" s="148" t="s">
        <v>1027</v>
      </c>
    </row>
    <row r="716" ht="12.75">
      <c r="A716" s="148" t="s">
        <v>1027</v>
      </c>
    </row>
    <row r="717" ht="12.75">
      <c r="A717" s="148" t="s">
        <v>1027</v>
      </c>
    </row>
    <row r="718" ht="12.75">
      <c r="A718" s="148" t="s">
        <v>1027</v>
      </c>
    </row>
    <row r="719" ht="12.75">
      <c r="A719" s="148" t="s">
        <v>1027</v>
      </c>
    </row>
    <row r="720" ht="12.75">
      <c r="A720" s="148" t="s">
        <v>1027</v>
      </c>
    </row>
    <row r="721" ht="12.75">
      <c r="A721" s="148" t="s">
        <v>1027</v>
      </c>
    </row>
    <row r="722" ht="12.75">
      <c r="A722" s="148" t="s">
        <v>1027</v>
      </c>
    </row>
    <row r="723" ht="12.75">
      <c r="A723" s="148" t="s">
        <v>1027</v>
      </c>
    </row>
    <row r="724" ht="12.75">
      <c r="A724" s="148" t="s">
        <v>1027</v>
      </c>
    </row>
    <row r="725" ht="12.75">
      <c r="A725" s="148" t="s">
        <v>1027</v>
      </c>
    </row>
    <row r="726" ht="12.75">
      <c r="A726" s="148" t="s">
        <v>1027</v>
      </c>
    </row>
    <row r="727" ht="12.75">
      <c r="A727" s="148" t="s">
        <v>1027</v>
      </c>
    </row>
    <row r="728" ht="12.75">
      <c r="A728" s="148" t="s">
        <v>1027</v>
      </c>
    </row>
    <row r="729" ht="12.75">
      <c r="A729" s="148" t="s">
        <v>1027</v>
      </c>
    </row>
    <row r="730" ht="12.75">
      <c r="A730" s="148" t="s">
        <v>1027</v>
      </c>
    </row>
    <row r="731" ht="12.75">
      <c r="A731" s="148" t="s">
        <v>1027</v>
      </c>
    </row>
    <row r="732" ht="12.75">
      <c r="A732" s="148" t="s">
        <v>1027</v>
      </c>
    </row>
    <row r="733" ht="12.75">
      <c r="A733" s="148" t="s">
        <v>1027</v>
      </c>
    </row>
    <row r="734" ht="12.75">
      <c r="A734" s="148" t="s">
        <v>1027</v>
      </c>
    </row>
    <row r="735" ht="12.75">
      <c r="A735" s="148" t="s">
        <v>1027</v>
      </c>
    </row>
    <row r="736" ht="12.75">
      <c r="A736" s="148" t="s">
        <v>1027</v>
      </c>
    </row>
    <row r="737" ht="12.75">
      <c r="A737" s="148" t="s">
        <v>1027</v>
      </c>
    </row>
    <row r="738" ht="12.75">
      <c r="A738" s="148" t="s">
        <v>1027</v>
      </c>
    </row>
    <row r="739" ht="12.75">
      <c r="A739" s="148" t="s">
        <v>1027</v>
      </c>
    </row>
    <row r="740" ht="12.75">
      <c r="A740" s="148" t="s">
        <v>1027</v>
      </c>
    </row>
    <row r="741" ht="12.75">
      <c r="A741" s="148" t="s">
        <v>1027</v>
      </c>
    </row>
    <row r="742" ht="12.75">
      <c r="A742" s="148" t="s">
        <v>1027</v>
      </c>
    </row>
    <row r="743" ht="12.75">
      <c r="A743" s="148" t="s">
        <v>1027</v>
      </c>
    </row>
    <row r="744" ht="12.75">
      <c r="A744" s="148" t="s">
        <v>1027</v>
      </c>
    </row>
    <row r="745" ht="12.75">
      <c r="A745" s="148" t="s">
        <v>1027</v>
      </c>
    </row>
    <row r="746" ht="12.75">
      <c r="A746" s="148" t="s">
        <v>1027</v>
      </c>
    </row>
    <row r="747" ht="12.75">
      <c r="A747" s="148" t="s">
        <v>1027</v>
      </c>
    </row>
    <row r="748" ht="12.75">
      <c r="A748" s="148" t="s">
        <v>1027</v>
      </c>
    </row>
    <row r="749" ht="12.75">
      <c r="A749" s="148" t="s">
        <v>1027</v>
      </c>
    </row>
    <row r="750" ht="12.75">
      <c r="A750" s="148" t="s">
        <v>1027</v>
      </c>
    </row>
    <row r="751" ht="12.75">
      <c r="A751" s="148" t="s">
        <v>1027</v>
      </c>
    </row>
    <row r="752" ht="12.75">
      <c r="A752" s="148" t="s">
        <v>1027</v>
      </c>
    </row>
    <row r="753" ht="12.75">
      <c r="A753" s="148" t="s">
        <v>1027</v>
      </c>
    </row>
    <row r="754" ht="12.75">
      <c r="A754" s="148" t="s">
        <v>1027</v>
      </c>
    </row>
    <row r="755" ht="12.75">
      <c r="A755" s="148" t="s">
        <v>1027</v>
      </c>
    </row>
    <row r="756" ht="12.75">
      <c r="A756" s="148" t="s">
        <v>1027</v>
      </c>
    </row>
    <row r="757" ht="12.75">
      <c r="A757" s="148" t="s">
        <v>1027</v>
      </c>
    </row>
    <row r="758" ht="12.75">
      <c r="A758" s="148" t="s">
        <v>1027</v>
      </c>
    </row>
    <row r="759" ht="12.75">
      <c r="A759" s="148" t="s">
        <v>1027</v>
      </c>
    </row>
    <row r="760" ht="12.75">
      <c r="A760" s="148" t="s">
        <v>1027</v>
      </c>
    </row>
    <row r="761" ht="12.75">
      <c r="A761" s="148" t="s">
        <v>1027</v>
      </c>
    </row>
    <row r="762" ht="12.75">
      <c r="A762" s="148" t="s">
        <v>1027</v>
      </c>
    </row>
    <row r="763" ht="12.75">
      <c r="A763" s="148" t="s">
        <v>1027</v>
      </c>
    </row>
    <row r="764" ht="12.75">
      <c r="A764" s="148" t="s">
        <v>1027</v>
      </c>
    </row>
    <row r="765" ht="12.75">
      <c r="A765" s="148" t="s">
        <v>1027</v>
      </c>
    </row>
    <row r="766" ht="12.75">
      <c r="A766" s="148" t="s">
        <v>1027</v>
      </c>
    </row>
    <row r="767" ht="12.75">
      <c r="A767" s="148" t="s">
        <v>1027</v>
      </c>
    </row>
    <row r="768" ht="12.75">
      <c r="A768" s="148" t="s">
        <v>1027</v>
      </c>
    </row>
    <row r="769" ht="12.75">
      <c r="A769" s="148" t="s">
        <v>1027</v>
      </c>
    </row>
    <row r="770" ht="12.75">
      <c r="A770" s="148" t="s">
        <v>1027</v>
      </c>
    </row>
    <row r="771" ht="12.75">
      <c r="A771" s="148" t="s">
        <v>1027</v>
      </c>
    </row>
    <row r="772" ht="12.75">
      <c r="A772" s="148" t="s">
        <v>1027</v>
      </c>
    </row>
    <row r="773" ht="12.75">
      <c r="A773" s="148" t="s">
        <v>1027</v>
      </c>
    </row>
    <row r="774" ht="12.75">
      <c r="A774" s="148" t="s">
        <v>1027</v>
      </c>
    </row>
    <row r="775" ht="12.75">
      <c r="A775" s="148" t="s">
        <v>1027</v>
      </c>
    </row>
    <row r="776" ht="12.75">
      <c r="A776" s="148" t="s">
        <v>1027</v>
      </c>
    </row>
    <row r="777" ht="12.75">
      <c r="A777" s="148" t="s">
        <v>1027</v>
      </c>
    </row>
    <row r="778" ht="12.75">
      <c r="A778" s="148" t="s">
        <v>1027</v>
      </c>
    </row>
    <row r="779" ht="12.75">
      <c r="A779" s="148" t="s">
        <v>1027</v>
      </c>
    </row>
    <row r="780" ht="12.75">
      <c r="A780" s="148" t="s">
        <v>1027</v>
      </c>
    </row>
    <row r="781" ht="12.75">
      <c r="A781" s="148" t="s">
        <v>1027</v>
      </c>
    </row>
    <row r="782" ht="12.75">
      <c r="A782" s="148" t="s">
        <v>1027</v>
      </c>
    </row>
    <row r="783" ht="12.75">
      <c r="A783" s="148" t="s">
        <v>1027</v>
      </c>
    </row>
    <row r="784" ht="12.75">
      <c r="A784" s="148" t="s">
        <v>1027</v>
      </c>
    </row>
    <row r="785" ht="12.75">
      <c r="A785" s="148" t="s">
        <v>1027</v>
      </c>
    </row>
    <row r="786" ht="12.75">
      <c r="A786" s="148" t="s">
        <v>1027</v>
      </c>
    </row>
    <row r="787" ht="12.75">
      <c r="A787" s="148" t="s">
        <v>1027</v>
      </c>
    </row>
    <row r="788" ht="12.75">
      <c r="A788" s="148" t="s">
        <v>1027</v>
      </c>
    </row>
    <row r="789" ht="12.75">
      <c r="A789" s="148" t="s">
        <v>1027</v>
      </c>
    </row>
    <row r="790" ht="12.75">
      <c r="A790" s="148" t="s">
        <v>1027</v>
      </c>
    </row>
    <row r="791" ht="12.75">
      <c r="A791" s="148" t="s">
        <v>1027</v>
      </c>
    </row>
    <row r="792" ht="12.75">
      <c r="A792" s="148" t="s">
        <v>1027</v>
      </c>
    </row>
    <row r="793" ht="12.75">
      <c r="A793" s="148" t="s">
        <v>1027</v>
      </c>
    </row>
    <row r="794" ht="12.75">
      <c r="A794" s="148" t="s">
        <v>1027</v>
      </c>
    </row>
    <row r="795" ht="12.75">
      <c r="A795" s="148" t="s">
        <v>1027</v>
      </c>
    </row>
    <row r="796" ht="12.75">
      <c r="A796" s="148" t="s">
        <v>1027</v>
      </c>
    </row>
    <row r="797" ht="12.75">
      <c r="A797" s="148" t="s">
        <v>1027</v>
      </c>
    </row>
    <row r="798" ht="12.75">
      <c r="A798" s="148" t="s">
        <v>1027</v>
      </c>
    </row>
    <row r="799" ht="12.75">
      <c r="A799" s="148" t="s">
        <v>1027</v>
      </c>
    </row>
    <row r="800" ht="12.75">
      <c r="A800" s="148" t="s">
        <v>1027</v>
      </c>
    </row>
    <row r="801" ht="12.75">
      <c r="A801" s="148" t="s">
        <v>1027</v>
      </c>
    </row>
    <row r="802" ht="12.75">
      <c r="A802" s="148" t="s">
        <v>1027</v>
      </c>
    </row>
    <row r="803" ht="12.75">
      <c r="A803" s="148" t="s">
        <v>1027</v>
      </c>
    </row>
    <row r="804" ht="12.75">
      <c r="A804" s="148" t="s">
        <v>1027</v>
      </c>
    </row>
    <row r="805" ht="12.75">
      <c r="A805" s="148" t="s">
        <v>1027</v>
      </c>
    </row>
    <row r="806" ht="12.75">
      <c r="A806" s="148" t="s">
        <v>1027</v>
      </c>
    </row>
    <row r="807" ht="12.75">
      <c r="A807" s="148" t="s">
        <v>1027</v>
      </c>
    </row>
    <row r="808" ht="12.75">
      <c r="A808" s="148" t="s">
        <v>1027</v>
      </c>
    </row>
    <row r="809" ht="12.75">
      <c r="A809" s="148" t="s">
        <v>1027</v>
      </c>
    </row>
    <row r="810" ht="12.75">
      <c r="A810" s="148" t="s">
        <v>1027</v>
      </c>
    </row>
    <row r="811" ht="12.75">
      <c r="A811" s="148" t="s">
        <v>1027</v>
      </c>
    </row>
    <row r="812" ht="12.75">
      <c r="A812" s="148" t="s">
        <v>1027</v>
      </c>
    </row>
    <row r="813" ht="12.75">
      <c r="A813" s="148" t="s">
        <v>1027</v>
      </c>
    </row>
    <row r="814" ht="12.75">
      <c r="A814" s="148" t="s">
        <v>1027</v>
      </c>
    </row>
    <row r="815" ht="12.75">
      <c r="A815" s="148" t="s">
        <v>1027</v>
      </c>
    </row>
    <row r="816" ht="12.75">
      <c r="A816" s="148" t="s">
        <v>1027</v>
      </c>
    </row>
    <row r="817" ht="12.75">
      <c r="A817" s="148" t="s">
        <v>1027</v>
      </c>
    </row>
    <row r="818" ht="12.75">
      <c r="A818" s="148" t="s">
        <v>1027</v>
      </c>
    </row>
    <row r="819" ht="12.75">
      <c r="A819" s="148" t="s">
        <v>1027</v>
      </c>
    </row>
    <row r="820" ht="12.75">
      <c r="A820" s="148" t="s">
        <v>1027</v>
      </c>
    </row>
    <row r="821" ht="12.75">
      <c r="A821" s="148" t="s">
        <v>1027</v>
      </c>
    </row>
    <row r="822" ht="12.75">
      <c r="A822" s="148" t="s">
        <v>1027</v>
      </c>
    </row>
    <row r="823" ht="12.75">
      <c r="A823" s="148" t="s">
        <v>1027</v>
      </c>
    </row>
    <row r="824" ht="12.75">
      <c r="A824" s="148" t="s">
        <v>1027</v>
      </c>
    </row>
    <row r="825" ht="12.75">
      <c r="A825" s="148" t="s">
        <v>1027</v>
      </c>
    </row>
    <row r="826" ht="12.75">
      <c r="A826" s="148" t="s">
        <v>1027</v>
      </c>
    </row>
    <row r="827" ht="12.75">
      <c r="A827" s="148" t="s">
        <v>1027</v>
      </c>
    </row>
    <row r="828" ht="12.75">
      <c r="A828" s="148" t="s">
        <v>1027</v>
      </c>
    </row>
    <row r="829" ht="12.75">
      <c r="A829" s="148" t="s">
        <v>1027</v>
      </c>
    </row>
    <row r="830" ht="12.75">
      <c r="A830" s="148" t="s">
        <v>1027</v>
      </c>
    </row>
    <row r="831" ht="12.75">
      <c r="A831" s="148" t="s">
        <v>1027</v>
      </c>
    </row>
    <row r="832" ht="12.75">
      <c r="A832" s="148" t="s">
        <v>1027</v>
      </c>
    </row>
    <row r="833" ht="12.75">
      <c r="A833" s="148" t="s">
        <v>1027</v>
      </c>
    </row>
    <row r="834" ht="12.75">
      <c r="A834" s="148" t="s">
        <v>1027</v>
      </c>
    </row>
    <row r="835" ht="12.75">
      <c r="A835" s="148" t="s">
        <v>1027</v>
      </c>
    </row>
    <row r="836" ht="12.75">
      <c r="A836" s="148" t="s">
        <v>1027</v>
      </c>
    </row>
    <row r="837" ht="12.75">
      <c r="A837" s="148" t="s">
        <v>1027</v>
      </c>
    </row>
    <row r="838" ht="12.75">
      <c r="A838" s="148" t="s">
        <v>1027</v>
      </c>
    </row>
    <row r="839" ht="12.75">
      <c r="A839" s="148" t="s">
        <v>1027</v>
      </c>
    </row>
    <row r="840" ht="12.75">
      <c r="A840" s="148" t="s">
        <v>1027</v>
      </c>
    </row>
    <row r="841" ht="12.75">
      <c r="A841" s="148" t="s">
        <v>1027</v>
      </c>
    </row>
    <row r="842" ht="12.75">
      <c r="A842" s="148" t="s">
        <v>1027</v>
      </c>
    </row>
    <row r="843" ht="12.75">
      <c r="A843" s="148" t="s">
        <v>1027</v>
      </c>
    </row>
    <row r="844" ht="12.75">
      <c r="A844" s="148" t="s">
        <v>1027</v>
      </c>
    </row>
    <row r="845" ht="12.75">
      <c r="A845" s="148" t="s">
        <v>1027</v>
      </c>
    </row>
    <row r="846" ht="12.75">
      <c r="A846" s="148" t="s">
        <v>1027</v>
      </c>
    </row>
    <row r="847" ht="12.75">
      <c r="A847" s="148" t="s">
        <v>1027</v>
      </c>
    </row>
    <row r="848" ht="12.75">
      <c r="A848" s="148" t="s">
        <v>1027</v>
      </c>
    </row>
    <row r="849" ht="12.75">
      <c r="A849" s="148" t="s">
        <v>1027</v>
      </c>
    </row>
    <row r="850" ht="12.75">
      <c r="A850" s="148" t="s">
        <v>1027</v>
      </c>
    </row>
    <row r="851" ht="12.75">
      <c r="A851" s="148" t="s">
        <v>1027</v>
      </c>
    </row>
    <row r="852" ht="12.75">
      <c r="A852" s="148" t="s">
        <v>1027</v>
      </c>
    </row>
    <row r="853" ht="12.75">
      <c r="A853" s="148" t="s">
        <v>1027</v>
      </c>
    </row>
    <row r="854" ht="12.75">
      <c r="A854" s="148" t="s">
        <v>1027</v>
      </c>
    </row>
    <row r="855" ht="12.75">
      <c r="A855" s="148" t="s">
        <v>1027</v>
      </c>
    </row>
    <row r="856" ht="12.75">
      <c r="A856" s="148" t="s">
        <v>1027</v>
      </c>
    </row>
    <row r="857" ht="12.75">
      <c r="A857" s="148" t="s">
        <v>1027</v>
      </c>
    </row>
    <row r="858" ht="12.75">
      <c r="A858" s="148" t="s">
        <v>1027</v>
      </c>
    </row>
    <row r="859" ht="12.75">
      <c r="A859" s="148" t="s">
        <v>1027</v>
      </c>
    </row>
    <row r="860" ht="12.75">
      <c r="A860" s="148" t="s">
        <v>1027</v>
      </c>
    </row>
    <row r="861" ht="12.75">
      <c r="A861" s="148" t="s">
        <v>1027</v>
      </c>
    </row>
    <row r="862" ht="12.75">
      <c r="A862" s="148" t="s">
        <v>1027</v>
      </c>
    </row>
    <row r="863" ht="12.75">
      <c r="A863" s="148" t="s">
        <v>1027</v>
      </c>
    </row>
    <row r="864" ht="12.75">
      <c r="A864" s="148" t="s">
        <v>1027</v>
      </c>
    </row>
    <row r="865" ht="12.75">
      <c r="A865" s="148" t="s">
        <v>1027</v>
      </c>
    </row>
    <row r="866" ht="12.75">
      <c r="A866" s="148" t="s">
        <v>1027</v>
      </c>
    </row>
    <row r="867" ht="12.75">
      <c r="A867" s="148" t="s">
        <v>1027</v>
      </c>
    </row>
    <row r="868" ht="12.75">
      <c r="A868" s="148" t="s">
        <v>1027</v>
      </c>
    </row>
    <row r="869" ht="12.75">
      <c r="A869" s="148" t="s">
        <v>1027</v>
      </c>
    </row>
    <row r="870" ht="12.75">
      <c r="A870" s="148" t="s">
        <v>1027</v>
      </c>
    </row>
    <row r="871" ht="12.75">
      <c r="A871" s="148" t="s">
        <v>1027</v>
      </c>
    </row>
    <row r="872" ht="12.75">
      <c r="A872" s="148" t="s">
        <v>1027</v>
      </c>
    </row>
    <row r="873" ht="12.75">
      <c r="A873" s="148" t="s">
        <v>1027</v>
      </c>
    </row>
    <row r="874" ht="12.75">
      <c r="A874" s="148" t="s">
        <v>1027</v>
      </c>
    </row>
    <row r="875" ht="12.75">
      <c r="A875" s="148" t="s">
        <v>1027</v>
      </c>
    </row>
    <row r="876" ht="12.75">
      <c r="A876" s="148" t="s">
        <v>1027</v>
      </c>
    </row>
    <row r="877" ht="12.75">
      <c r="A877" s="148" t="s">
        <v>1027</v>
      </c>
    </row>
    <row r="878" ht="12.75">
      <c r="A878" s="148" t="s">
        <v>1027</v>
      </c>
    </row>
    <row r="879" ht="12.75">
      <c r="A879" s="148" t="s">
        <v>1027</v>
      </c>
    </row>
    <row r="880" ht="12.75">
      <c r="A880" s="148" t="s">
        <v>1027</v>
      </c>
    </row>
    <row r="881" ht="12.75">
      <c r="A881" s="148" t="s">
        <v>1027</v>
      </c>
    </row>
    <row r="882" ht="12.75">
      <c r="A882" s="148" t="s">
        <v>1027</v>
      </c>
    </row>
    <row r="883" ht="12.75">
      <c r="A883" s="148" t="s">
        <v>1027</v>
      </c>
    </row>
    <row r="884" ht="12.75">
      <c r="A884" s="148" t="s">
        <v>1027</v>
      </c>
    </row>
    <row r="885" ht="12.75">
      <c r="A885" s="148" t="s">
        <v>1027</v>
      </c>
    </row>
    <row r="886" ht="12.75">
      <c r="A886" s="148" t="s">
        <v>1027</v>
      </c>
    </row>
    <row r="887" ht="12.75">
      <c r="A887" s="148" t="s">
        <v>1027</v>
      </c>
    </row>
    <row r="888" ht="12.75">
      <c r="A888" s="148" t="s">
        <v>1027</v>
      </c>
    </row>
    <row r="889" ht="12.75">
      <c r="A889" s="148" t="s">
        <v>1027</v>
      </c>
    </row>
    <row r="890" ht="12.75">
      <c r="A890" s="148" t="s">
        <v>1027</v>
      </c>
    </row>
    <row r="891" ht="12.75">
      <c r="A891" s="148" t="s">
        <v>1027</v>
      </c>
    </row>
    <row r="892" ht="12.75">
      <c r="A892" s="148" t="s">
        <v>1027</v>
      </c>
    </row>
    <row r="893" ht="12.75">
      <c r="A893" s="148" t="s">
        <v>1027</v>
      </c>
    </row>
    <row r="894" ht="12.75">
      <c r="A894" s="148" t="s">
        <v>1027</v>
      </c>
    </row>
    <row r="895" ht="12.75">
      <c r="A895" s="148" t="s">
        <v>1027</v>
      </c>
    </row>
    <row r="896" ht="12.75">
      <c r="A896" s="148" t="s">
        <v>1027</v>
      </c>
    </row>
    <row r="897" ht="12.75">
      <c r="A897" s="148" t="s">
        <v>1027</v>
      </c>
    </row>
    <row r="898" ht="12.75">
      <c r="A898" s="148" t="s">
        <v>1027</v>
      </c>
    </row>
    <row r="899" ht="12.75">
      <c r="A899" s="148" t="s">
        <v>1027</v>
      </c>
    </row>
    <row r="900" ht="12.75">
      <c r="A900" s="148" t="s">
        <v>1027</v>
      </c>
    </row>
    <row r="901" ht="12.75">
      <c r="A901" s="148" t="s">
        <v>1027</v>
      </c>
    </row>
    <row r="902" ht="12.75">
      <c r="A902" s="148" t="s">
        <v>1027</v>
      </c>
    </row>
    <row r="903" ht="12.75">
      <c r="A903" s="148" t="s">
        <v>1027</v>
      </c>
    </row>
    <row r="904" ht="12.75">
      <c r="A904" s="148" t="s">
        <v>1027</v>
      </c>
    </row>
    <row r="905" ht="12.75">
      <c r="A905" s="148" t="s">
        <v>1027</v>
      </c>
    </row>
    <row r="906" ht="12.75">
      <c r="A906" s="148" t="s">
        <v>1027</v>
      </c>
    </row>
    <row r="907" ht="12.75">
      <c r="A907" s="148" t="s">
        <v>1027</v>
      </c>
    </row>
    <row r="908" ht="12.75">
      <c r="A908" s="148" t="s">
        <v>1027</v>
      </c>
    </row>
    <row r="909" ht="12.75">
      <c r="A909" s="148" t="s">
        <v>1027</v>
      </c>
    </row>
    <row r="910" ht="12.75">
      <c r="A910" s="148" t="s">
        <v>1027</v>
      </c>
    </row>
    <row r="911" ht="12.75">
      <c r="A911" s="148" t="s">
        <v>1027</v>
      </c>
    </row>
    <row r="912" ht="12.75">
      <c r="A912" s="148" t="s">
        <v>1027</v>
      </c>
    </row>
    <row r="913" ht="12.75">
      <c r="A913" s="148" t="s">
        <v>1027</v>
      </c>
    </row>
    <row r="914" ht="12.75">
      <c r="A914" s="148" t="s">
        <v>1027</v>
      </c>
    </row>
    <row r="915" ht="12.75">
      <c r="A915" s="148" t="s">
        <v>1027</v>
      </c>
    </row>
    <row r="916" ht="12.75">
      <c r="A916" s="148" t="s">
        <v>1027</v>
      </c>
    </row>
    <row r="917" ht="12.75">
      <c r="A917" s="148" t="s">
        <v>1027</v>
      </c>
    </row>
    <row r="918" ht="12.75">
      <c r="A918" s="148" t="s">
        <v>1027</v>
      </c>
    </row>
    <row r="919" ht="12.75">
      <c r="A919" s="148" t="s">
        <v>1027</v>
      </c>
    </row>
    <row r="920" ht="12.75">
      <c r="A920" s="148" t="s">
        <v>1027</v>
      </c>
    </row>
    <row r="921" ht="12.75">
      <c r="A921" s="148" t="s">
        <v>1027</v>
      </c>
    </row>
    <row r="922" ht="12.75">
      <c r="A922" s="148" t="s">
        <v>1027</v>
      </c>
    </row>
    <row r="923" ht="12.75">
      <c r="A923" s="148" t="s">
        <v>1027</v>
      </c>
    </row>
    <row r="924" ht="12.75">
      <c r="A924" s="148" t="s">
        <v>1027</v>
      </c>
    </row>
    <row r="925" ht="12.75">
      <c r="A925" s="148" t="s">
        <v>1027</v>
      </c>
    </row>
    <row r="926" ht="12.75">
      <c r="A926" s="148" t="s">
        <v>1027</v>
      </c>
    </row>
    <row r="927" ht="12.75">
      <c r="A927" s="148" t="s">
        <v>1027</v>
      </c>
    </row>
    <row r="928" ht="12.75">
      <c r="A928" s="148" t="s">
        <v>1027</v>
      </c>
    </row>
    <row r="929" ht="12.75">
      <c r="A929" s="148" t="s">
        <v>1027</v>
      </c>
    </row>
    <row r="930" ht="12.75">
      <c r="A930" s="148" t="s">
        <v>1027</v>
      </c>
    </row>
    <row r="931" ht="12.75">
      <c r="A931" s="148" t="s">
        <v>1027</v>
      </c>
    </row>
    <row r="932" ht="12.75">
      <c r="A932" s="148" t="s">
        <v>1027</v>
      </c>
    </row>
    <row r="933" ht="12.75">
      <c r="A933" s="148" t="s">
        <v>1027</v>
      </c>
    </row>
    <row r="934" ht="12.75">
      <c r="A934" s="148" t="s">
        <v>1027</v>
      </c>
    </row>
    <row r="935" ht="12.75">
      <c r="A935" s="148" t="s">
        <v>1027</v>
      </c>
    </row>
    <row r="936" ht="12.75">
      <c r="A936" s="148" t="s">
        <v>1027</v>
      </c>
    </row>
    <row r="937" ht="12.75">
      <c r="A937" s="148" t="s">
        <v>1027</v>
      </c>
    </row>
    <row r="938" ht="12.75">
      <c r="A938" s="148" t="s">
        <v>1027</v>
      </c>
    </row>
    <row r="939" ht="12.75">
      <c r="A939" s="148" t="s">
        <v>1027</v>
      </c>
    </row>
    <row r="940" ht="12.75">
      <c r="A940" s="148" t="s">
        <v>1027</v>
      </c>
    </row>
    <row r="941" ht="12.75">
      <c r="A941" s="148" t="s">
        <v>1027</v>
      </c>
    </row>
    <row r="942" ht="12.75">
      <c r="A942" s="148" t="s">
        <v>1027</v>
      </c>
    </row>
    <row r="943" ht="12.75">
      <c r="A943" s="148" t="s">
        <v>1027</v>
      </c>
    </row>
    <row r="944" ht="12.75">
      <c r="A944" s="148" t="s">
        <v>1027</v>
      </c>
    </row>
    <row r="945" ht="12.75">
      <c r="A945" s="148" t="s">
        <v>1027</v>
      </c>
    </row>
    <row r="946" ht="12.75">
      <c r="A946" s="148" t="s">
        <v>1027</v>
      </c>
    </row>
    <row r="947" ht="12.75">
      <c r="A947" s="148" t="s">
        <v>1027</v>
      </c>
    </row>
    <row r="948" ht="12.75">
      <c r="A948" s="148" t="s">
        <v>1027</v>
      </c>
    </row>
    <row r="949" ht="12.75">
      <c r="A949" s="148" t="s">
        <v>1027</v>
      </c>
    </row>
    <row r="950" ht="12.75">
      <c r="A950" s="148" t="s">
        <v>1027</v>
      </c>
    </row>
    <row r="951" ht="12.75">
      <c r="A951" s="148" t="s">
        <v>1027</v>
      </c>
    </row>
    <row r="952" ht="12.75">
      <c r="A952" s="148" t="s">
        <v>1027</v>
      </c>
    </row>
    <row r="953" ht="12.75">
      <c r="A953" s="148" t="s">
        <v>1027</v>
      </c>
    </row>
    <row r="954" ht="12.75">
      <c r="A954" s="148" t="s">
        <v>1027</v>
      </c>
    </row>
    <row r="955" ht="12.75">
      <c r="A955" s="148" t="s">
        <v>1027</v>
      </c>
    </row>
    <row r="956" ht="12.75">
      <c r="A956" s="148" t="s">
        <v>1027</v>
      </c>
    </row>
    <row r="957" ht="12.75">
      <c r="A957" s="148" t="s">
        <v>1027</v>
      </c>
    </row>
    <row r="958" ht="12.75">
      <c r="A958" s="148" t="s">
        <v>1027</v>
      </c>
    </row>
    <row r="959" ht="12.75">
      <c r="A959" s="148" t="s">
        <v>1027</v>
      </c>
    </row>
    <row r="960" ht="12.75">
      <c r="A960" s="148" t="s">
        <v>1027</v>
      </c>
    </row>
    <row r="961" ht="12.75">
      <c r="A961" s="148" t="s">
        <v>1027</v>
      </c>
    </row>
    <row r="962" ht="12.75">
      <c r="A962" s="148" t="s">
        <v>1027</v>
      </c>
    </row>
    <row r="963" ht="12.75">
      <c r="A963" s="148" t="s">
        <v>1027</v>
      </c>
    </row>
    <row r="964" ht="12.75">
      <c r="A964" s="148" t="s">
        <v>1027</v>
      </c>
    </row>
    <row r="965" ht="12.75">
      <c r="A965" s="148" t="s">
        <v>1027</v>
      </c>
    </row>
    <row r="966" ht="12.75">
      <c r="A966" s="148" t="s">
        <v>1027</v>
      </c>
    </row>
    <row r="967" ht="12.75">
      <c r="A967" s="148" t="s">
        <v>1027</v>
      </c>
    </row>
    <row r="968" ht="12.75">
      <c r="A968" s="148" t="s">
        <v>1027</v>
      </c>
    </row>
    <row r="969" ht="12.75">
      <c r="A969" s="148" t="s">
        <v>1027</v>
      </c>
    </row>
    <row r="970" ht="12.75">
      <c r="A970" s="148" t="s">
        <v>1027</v>
      </c>
    </row>
    <row r="971" ht="12.75">
      <c r="A971" s="148" t="s">
        <v>1027</v>
      </c>
    </row>
    <row r="972" ht="12.75">
      <c r="A972" s="148" t="s">
        <v>1027</v>
      </c>
    </row>
    <row r="973" ht="12.75">
      <c r="A973" s="148" t="s">
        <v>1027</v>
      </c>
    </row>
    <row r="974" ht="12.75">
      <c r="A974" s="148" t="s">
        <v>1027</v>
      </c>
    </row>
    <row r="975" ht="12.75">
      <c r="A975" s="148" t="s">
        <v>1027</v>
      </c>
    </row>
    <row r="976" ht="12.75">
      <c r="A976" s="148" t="s">
        <v>1027</v>
      </c>
    </row>
    <row r="977" ht="12.75">
      <c r="A977" s="148" t="s">
        <v>1027</v>
      </c>
    </row>
    <row r="978" ht="12.75">
      <c r="A978" s="148" t="s">
        <v>1027</v>
      </c>
    </row>
    <row r="979" ht="12.75">
      <c r="A979" s="148" t="s">
        <v>1027</v>
      </c>
    </row>
    <row r="980" ht="12.75">
      <c r="A980" s="148" t="s">
        <v>1027</v>
      </c>
    </row>
    <row r="981" ht="12.75">
      <c r="A981" s="148" t="s">
        <v>1027</v>
      </c>
    </row>
    <row r="982" ht="12.75">
      <c r="A982" s="148" t="s">
        <v>1027</v>
      </c>
    </row>
    <row r="983" ht="12.75">
      <c r="A983" s="148" t="s">
        <v>1027</v>
      </c>
    </row>
    <row r="984" ht="12.75">
      <c r="A984" s="148" t="s">
        <v>1027</v>
      </c>
    </row>
    <row r="985" ht="12.75">
      <c r="A985" s="148" t="s">
        <v>1027</v>
      </c>
    </row>
    <row r="986" ht="12.75">
      <c r="A986" s="148" t="s">
        <v>1027</v>
      </c>
    </row>
    <row r="987" ht="12.75">
      <c r="A987" s="148" t="s">
        <v>1027</v>
      </c>
    </row>
    <row r="988" ht="12.75">
      <c r="A988" s="148" t="s">
        <v>1027</v>
      </c>
    </row>
    <row r="989" ht="12.75">
      <c r="A989" s="148" t="s">
        <v>1027</v>
      </c>
    </row>
    <row r="990" ht="12.75">
      <c r="A990" s="148" t="s">
        <v>1027</v>
      </c>
    </row>
    <row r="991" ht="12.75">
      <c r="A991" s="148" t="s">
        <v>1027</v>
      </c>
    </row>
    <row r="992" ht="12.75">
      <c r="A992" s="148" t="s">
        <v>1027</v>
      </c>
    </row>
    <row r="993" ht="12.75">
      <c r="A993" s="148" t="s">
        <v>1027</v>
      </c>
    </row>
    <row r="994" ht="12.75">
      <c r="A994" s="148" t="s">
        <v>1027</v>
      </c>
    </row>
    <row r="995" ht="12.75">
      <c r="A995" s="148" t="s">
        <v>1027</v>
      </c>
    </row>
    <row r="996" ht="12.75">
      <c r="A996" s="148" t="s">
        <v>1027</v>
      </c>
    </row>
    <row r="997" ht="12.75">
      <c r="A997" s="148" t="s">
        <v>1027</v>
      </c>
    </row>
    <row r="998" ht="12.75">
      <c r="A998" s="148" t="s">
        <v>1027</v>
      </c>
    </row>
    <row r="999" ht="12.75">
      <c r="A999" s="148" t="s">
        <v>1027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RLI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smanchik</dc:creator>
  <cp:keywords/>
  <dc:description/>
  <cp:lastModifiedBy>RLI</cp:lastModifiedBy>
  <cp:lastPrinted>2010-03-30T14:38:23Z</cp:lastPrinted>
  <dcterms:created xsi:type="dcterms:W3CDTF">2004-02-23T20:58:38Z</dcterms:created>
  <dcterms:modified xsi:type="dcterms:W3CDTF">2015-08-03T16:32:13Z</dcterms:modified>
  <cp:category/>
  <cp:version/>
  <cp:contentType/>
  <cp:contentStatus/>
</cp:coreProperties>
</file>